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880" windowHeight="5880" tabRatio="1000" firstSheet="1" activeTab="5"/>
  </bookViews>
  <sheets>
    <sheet name="งบแสดงฐานะการเงินแบบบัญชี" sheetId="1" r:id="rId1"/>
    <sheet name="รายรับ รายจ่าย 53" sheetId="2" r:id="rId2"/>
    <sheet name="หมายเหตุงบการเงิน2" sheetId="3" r:id="rId3"/>
    <sheet name="หมายเหตุ งบการเงิน" sheetId="4" r:id="rId4"/>
    <sheet name="งบทรัพย์สิน" sheetId="5" r:id="rId5"/>
    <sheet name="งบรายรับ - รายจ่าย" sheetId="6" r:id="rId6"/>
    <sheet name="งบทดลองหลังปิด)" sheetId="7" r:id="rId7"/>
    <sheet name="หมายเหตุงบการเงิน2 (3)" sheetId="8" r:id="rId8"/>
    <sheet name="งบทดลองก่อนปิด 54" sheetId="9" r:id="rId9"/>
    <sheet name="Sheet2" sheetId="10" r:id="rId10"/>
  </sheets>
  <definedNames>
    <definedName name="_xlnm.Print_Area" localSheetId="5">'งบรายรับ - รายจ่าย'!$E$1:$AB$757</definedName>
    <definedName name="_xlnm.Print_Area" localSheetId="1">'รายรับ รายจ่าย 53'!$C$1:$K$384</definedName>
  </definedNames>
  <calcPr fullCalcOnLoad="1"/>
</workbook>
</file>

<file path=xl/comments2.xml><?xml version="1.0" encoding="utf-8"?>
<comments xmlns="http://schemas.openxmlformats.org/spreadsheetml/2006/main">
  <authors>
    <author>(^_^)</author>
  </authors>
  <commentList>
    <comment ref="B223" authorId="0">
      <text>
        <r>
          <rPr>
            <b/>
            <sz val="8"/>
            <rFont val="Tahoma"/>
            <family val="2"/>
          </rPr>
          <t>(^_^):</t>
        </r>
        <r>
          <rPr>
            <sz val="8"/>
            <rFont val="Tahoma"/>
            <family val="2"/>
          </rPr>
          <t xml:space="preserve">
</t>
        </r>
      </text>
    </comment>
    <comment ref="D244" authorId="0">
      <text>
        <r>
          <rPr>
            <b/>
            <sz val="8"/>
            <rFont val="Tahoma"/>
            <family val="2"/>
          </rPr>
          <t>(^_^):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<sst xmlns="http://schemas.openxmlformats.org/spreadsheetml/2006/main" count="968" uniqueCount="471">
  <si>
    <t>งบแสดงฐานะการเงิน</t>
  </si>
  <si>
    <t>ทรัพย์สิน</t>
  </si>
  <si>
    <t>เงินสะสม</t>
  </si>
  <si>
    <t xml:space="preserve"> - 2 -</t>
  </si>
  <si>
    <t>รายการ</t>
  </si>
  <si>
    <t>ยอดยกมา</t>
  </si>
  <si>
    <t>บาท</t>
  </si>
  <si>
    <t>ประมาณการ</t>
  </si>
  <si>
    <t>เกิดขึ้นจริง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</si>
  <si>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</si>
  <si>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</si>
  <si>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</si>
  <si>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</si>
  <si>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</si>
  <si>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</si>
  <si>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</si>
  <si>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</si>
  <si>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</si>
  <si>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ลูกหนี้เงินยืมเงินงบประมาณ</t>
  </si>
  <si>
    <t>รวมรายจ่าย</t>
  </si>
  <si>
    <t>สูงกว่า</t>
  </si>
  <si>
    <t>ยอดยกไป</t>
  </si>
  <si>
    <t>รายได้เบ็ดเตล็ด</t>
  </si>
  <si>
    <t>รายจ่ายค้างจ่าย</t>
  </si>
  <si>
    <t>รวมรายรับ</t>
  </si>
  <si>
    <t>ทุนทรัพย์สิน</t>
  </si>
  <si>
    <t>ทรัพย์สินต่าง ๆ ตามงบทรัพย์สิน</t>
  </si>
  <si>
    <t>รายได้ค้างรับ</t>
  </si>
  <si>
    <t>งบแสดงฐานะการเงินขององค์การบริหารส่วนตำบล</t>
  </si>
  <si>
    <t>องค์การบริหารส่วนตำบลกุดชุมแสง</t>
  </si>
  <si>
    <t>เงินทุนสำรองเงินสะสม</t>
  </si>
  <si>
    <t>-</t>
  </si>
  <si>
    <t>เงินอุดหนุนเฉพาะกิจ</t>
  </si>
  <si>
    <t>ลูกหนี้เงินยืมเงินสะสม</t>
  </si>
  <si>
    <t>เงินรับฝาก</t>
  </si>
  <si>
    <t>เงินประกันสัญญา</t>
  </si>
  <si>
    <t>ภาษี  หัก ณ ที่จ่าย</t>
  </si>
  <si>
    <t>เงินเศรฐกิจชุมชน</t>
  </si>
  <si>
    <t>(บาท)</t>
  </si>
  <si>
    <t>รวมทั้งสิ้น</t>
  </si>
  <si>
    <t>งบทรัพย์สิน</t>
  </si>
  <si>
    <t>ประเภททรัพย์สิน</t>
  </si>
  <si>
    <t>ยกมาจาก</t>
  </si>
  <si>
    <t>งวดก่อน</t>
  </si>
  <si>
    <t>รับเพิ่ม</t>
  </si>
  <si>
    <t>งวดนี้</t>
  </si>
  <si>
    <t>จำหน่าย</t>
  </si>
  <si>
    <t>ยกไป</t>
  </si>
  <si>
    <t>งวดหน้า</t>
  </si>
  <si>
    <t>ทรัพย์สินเกิดจาก</t>
  </si>
  <si>
    <t>จำนวน</t>
  </si>
  <si>
    <t xml:space="preserve"> ก. อสังหาริมทรัพย์</t>
  </si>
  <si>
    <t xml:space="preserve">  - ที่ดิน</t>
  </si>
  <si>
    <t xml:space="preserve">  - อาคาร</t>
  </si>
  <si>
    <t xml:space="preserve">  - ประปา</t>
  </si>
  <si>
    <t xml:space="preserve">  - หอกระจายข่าว</t>
  </si>
  <si>
    <t xml:space="preserve">  - ท่อระบายน้ำ</t>
  </si>
  <si>
    <t xml:space="preserve">  - รางระบายน้ำ</t>
  </si>
  <si>
    <t>ข. สังหาริมทรัพย์</t>
  </si>
  <si>
    <t xml:space="preserve"> - เครื่องใช้สำนักงาน</t>
  </si>
  <si>
    <t xml:space="preserve"> - ครุภัณฑ์การเกษตร</t>
  </si>
  <si>
    <t xml:space="preserve"> - ครุภัณฑ์พาหนะ</t>
  </si>
  <si>
    <t xml:space="preserve"> - ครุภัณฑ์คมนาคม</t>
  </si>
  <si>
    <t xml:space="preserve"> - ครุภัณฑ์ทั่วไป</t>
  </si>
  <si>
    <t xml:space="preserve"> - ครุภัณฑ์โยธา</t>
  </si>
  <si>
    <t>ก. รายได้องค์การบริหาร</t>
  </si>
  <si>
    <t xml:space="preserve">   ส่วนตำบล</t>
  </si>
  <si>
    <t>ข. เงินอุดหนุนรัฐบาล</t>
  </si>
  <si>
    <t>ค. รายได้รับโอน</t>
  </si>
  <si>
    <t>ง. เงินสำรองรายรับ</t>
  </si>
  <si>
    <t>จ. เงินสะสม</t>
  </si>
  <si>
    <t xml:space="preserve">    จากสภาตำบล</t>
  </si>
  <si>
    <t xml:space="preserve">        (นางสมควร คลังระหัด)</t>
  </si>
  <si>
    <t>หัวหน้าส่วนการคลัง</t>
  </si>
  <si>
    <t xml:space="preserve">(ลงชื่อ).........................................    (ลงชื่อ).........................................      (ลงชื่อ).........................................                                     </t>
  </si>
  <si>
    <t xml:space="preserve">                (นางรินรดา   วงษ์ชู)</t>
  </si>
  <si>
    <t xml:space="preserve">            ปลัด อบต. กุดชุมแสง</t>
  </si>
  <si>
    <t xml:space="preserve">      นายยก อบต.กุดชุมแสง</t>
  </si>
  <si>
    <t>รวม</t>
  </si>
  <si>
    <t>เงินสมทบ กสจ. 3%</t>
  </si>
  <si>
    <t>งบสะสม</t>
  </si>
  <si>
    <t>ชื่อบัญชี</t>
  </si>
  <si>
    <t>รหัสบัญชี</t>
  </si>
  <si>
    <t>เดบิต</t>
  </si>
  <si>
    <t>เครดิต</t>
  </si>
  <si>
    <t>เงินฝาก ธ.ก.ส. ออมทรัพย์ สาขาหนองบัวแดง (บช.81192 -9)</t>
  </si>
  <si>
    <t>เงินฝาก ธ.ก.ส. ออมทรัพย์ สาขาหนองบัวแดง (บช.88210- 4)</t>
  </si>
  <si>
    <t>อากรฆ่าสัตว์</t>
  </si>
  <si>
    <t>ค่าขายแบบแปลน</t>
  </si>
  <si>
    <t>ภาษีป้าย</t>
  </si>
  <si>
    <t>ภาษีบำรุงท้องที่</t>
  </si>
  <si>
    <t>ภาษีสุรา</t>
  </si>
  <si>
    <t>ภาษีสรรพสามิต</t>
  </si>
  <si>
    <t>ค่าภาคหลวงปิโตรเลียม</t>
  </si>
  <si>
    <t>ภาษีธุรกิจเฉพาะ</t>
  </si>
  <si>
    <t>ค่าภาคหลวงแร่</t>
  </si>
  <si>
    <t>ค่าธรรมเนียมฆ่าสัตว์/พักสัตว์</t>
  </si>
  <si>
    <t>ค่าปรับผิดสัญญา</t>
  </si>
  <si>
    <t>ดอกเบี้ยเงินฝากธนาคาร</t>
  </si>
  <si>
    <t>(ลงชื่อ)…………………………          (ลงชื่อ)………………………………              (ลงชื่อ)…………………………..</t>
  </si>
  <si>
    <t>รับจริง</t>
  </si>
  <si>
    <t>ภาษีโรงเรือนและที่ดิน</t>
  </si>
  <si>
    <t>หมวดค่าธรรมเนียม  ค่าปรับและใบอนุญาต</t>
  </si>
  <si>
    <t>หมวดรายได้จากทรัพย์สิน</t>
  </si>
  <si>
    <t>หมวดรายได้เบ็ดเตล็ด</t>
  </si>
  <si>
    <t xml:space="preserve"> -</t>
  </si>
  <si>
    <t>รายได้ที่รัฐบาลอุดหนุนให้องค์กรปกครองส่วนท้องถิ่น</t>
  </si>
  <si>
    <t>หมวดเงินอุดหนุน</t>
  </si>
  <si>
    <t>หมวดเงินอุดหนุนเฉพาะกิจ</t>
  </si>
  <si>
    <t xml:space="preserve"> (ลงชื่อ)....................................</t>
  </si>
  <si>
    <t>(นางสมควร  คลังระหัด)</t>
  </si>
  <si>
    <t>(ลงชื่อ)........................................</t>
  </si>
  <si>
    <t xml:space="preserve">         (นางรินรดา  วงษ์ชู)</t>
  </si>
  <si>
    <t>(ลงชื่อ)...........................................</t>
  </si>
  <si>
    <t>เงินรับฝาก (หมายเหตุ 1)</t>
  </si>
  <si>
    <t>เงินอุดหนุนทั่วไปตามภารกิจเลือกทำ</t>
  </si>
  <si>
    <t>หนี้สินและเงินสะสม</t>
  </si>
  <si>
    <t>อำเภอหนองบัวแดง  จังหวัดชัยภูมิ</t>
  </si>
  <si>
    <t>ราย รับ - จ่ายเงินสด</t>
  </si>
  <si>
    <t>จนถึงปีปัจจุบัน</t>
  </si>
  <si>
    <t>รหัส บัญชี</t>
  </si>
  <si>
    <t>เดือนนี้</t>
  </si>
  <si>
    <t>ลูกหนี้เงินยืมงบประมาณ</t>
  </si>
  <si>
    <t>ลูกหนี้เงินยืมสะสม</t>
  </si>
  <si>
    <t>หัก</t>
  </si>
  <si>
    <t>รายรับ (ค่าปรับผิดสัญญา)</t>
  </si>
  <si>
    <t>ภาษีค้างจ่าย</t>
  </si>
  <si>
    <t>(ต่ำกว่า)</t>
  </si>
  <si>
    <t xml:space="preserve"> - 3 -</t>
  </si>
  <si>
    <t>ภาษี หัก ณ ที่จ่าย</t>
  </si>
  <si>
    <t>ค่าธรรมเนียมเก็บขยะมูลฝอย</t>
  </si>
  <si>
    <t>เงินฝาก ธ.ก.ส. ออมทรัพย์ สาขาหนองบัวแดง (บช.88886- 7)</t>
  </si>
  <si>
    <t>ค่าธรรมเนียมใบอนุญาติการค้าน่ารังเกียจ</t>
  </si>
  <si>
    <t>ที่ดินและสิ่งก่อสร้าง</t>
  </si>
  <si>
    <t>หมายเหตุ  2</t>
  </si>
  <si>
    <t xml:space="preserve"> - ครุภัณฑ์ดนตรี</t>
  </si>
  <si>
    <t>หมวดรายจ่าย</t>
  </si>
  <si>
    <t>รวมรายรับทั้งสิ้น</t>
  </si>
  <si>
    <t>รายจ่ายรอจ่ายคืน</t>
  </si>
  <si>
    <t>เงินอุดหนุนเฉพาะกิจประปาบาดาล</t>
  </si>
  <si>
    <t>เงินอุดหนุนทั่วไปที่ระบุวัตถุประสงค์ค้างจ่าย</t>
  </si>
  <si>
    <t>รายจ่ายรอจ่าย</t>
  </si>
  <si>
    <t>ภาษีหัก ณ ที่จ่าย</t>
  </si>
  <si>
    <t>ปัจจุบัน</t>
  </si>
  <si>
    <t>ตั้งแต่ต้นปีถึงปีปัจจุบัน</t>
  </si>
  <si>
    <t>เงินเศรษฐกิจชุมชน</t>
  </si>
  <si>
    <t>หลักประกันซอง</t>
  </si>
  <si>
    <t xml:space="preserve">รายจ่ายค้างจ่าย </t>
  </si>
  <si>
    <t>ลำดับที่</t>
  </si>
  <si>
    <t>หมวด/ประเภท</t>
  </si>
  <si>
    <t>หมวด/ประเภท/โครงการ</t>
  </si>
  <si>
    <t>ก่อหนี้ผูกพัน</t>
  </si>
  <si>
    <t>ไม่ก่อหนี้ผูกพัน</t>
  </si>
  <si>
    <t>หมายเหตุ</t>
  </si>
  <si>
    <t>ค่าตอบแทน/ค่าตอบแทนอื่นเป็นกรณีพิเศษ</t>
  </si>
  <si>
    <t>จำนวนเงินที่รอจ่าย</t>
  </si>
  <si>
    <t xml:space="preserve">        (นายสุรัตน์  จันทราศรี) </t>
  </si>
  <si>
    <t>(นายสุรัตน์  จันทราศรี)</t>
  </si>
  <si>
    <t xml:space="preserve">     นายก อบต. กุดชุมแสง</t>
  </si>
  <si>
    <t xml:space="preserve">               ปลัด อบต. กุดชุมแสง</t>
  </si>
  <si>
    <t>เงินฝาก ธนาคารกรุงไทย กระแสรายวัน (บช 307-6-0618-4)</t>
  </si>
  <si>
    <t>ค่าธรรมเนียมใบอนุญาตการค้าน่ารังเกียจ</t>
  </si>
  <si>
    <t>ภาษีมูลค่าเพิ่มตาม พรบ.</t>
  </si>
  <si>
    <t>ภาษีมูลค่าเพิ่ม  1 ใน 9</t>
  </si>
  <si>
    <t>ค่าธรรมเนียมจททะเบียนสิทธิและนิติกรรมที่ดิน</t>
  </si>
  <si>
    <t>เงินที่เก็บตามกฎหมายว่าด้วยอุทยานแห่งชาติ</t>
  </si>
  <si>
    <t>เงินอุหนุนทั่วไปสำหรับดำเนินการตามอำนาจหน้าที่</t>
  </si>
  <si>
    <t>เงินสมทบประกันสังคม</t>
  </si>
  <si>
    <t>รายจ่ายตามข้อผูกพัน</t>
  </si>
  <si>
    <t>เงินสมทบกองทุนบำเหน็จบำนาญข้าราชการท้องถิ่น (กบท.)</t>
  </si>
  <si>
    <t>สำรองจ่าย</t>
  </si>
  <si>
    <t xml:space="preserve">เงินช่วยเหลืองบประมาณโครงการอื่น </t>
  </si>
  <si>
    <t>เงินเดือนฝ่ายการเมือง</t>
  </si>
  <si>
    <t>เงินเดือนนายก/รองนายก</t>
  </si>
  <si>
    <t>เงินประจำตำแหน่งนายก/รองนายก</t>
  </si>
  <si>
    <t>ค่าตอบแทนพิเศษนายก/รองนายก</t>
  </si>
  <si>
    <t>ค่าตอบแทนเลขานุการนายก</t>
  </si>
  <si>
    <t>ค่าตอบแทนสมาชิกสภา อบต.</t>
  </si>
  <si>
    <t>เงินเดือนฝ่ายประจำ</t>
  </si>
  <si>
    <t>เงินเดือนพนักงาน</t>
  </si>
  <si>
    <t>เงินประจำตำแหน่ง</t>
  </si>
  <si>
    <t xml:space="preserve">เงินเพิ่ม ๆ ต่าง พนักงาน(เงินเลื่อนขั้นเงินปรับวุฒิ) </t>
  </si>
  <si>
    <t>เงินเดือนพนักงานจ้าง</t>
  </si>
  <si>
    <t>เงินเพิ่มค่าครองชีพชั่วคราว ๆ พนักงาน</t>
  </si>
  <si>
    <t>เงินเพิ่มต่าง  ๆ (เงินเลื่อนขั้น เงินเพิ่ม 4 %)</t>
  </si>
  <si>
    <t>ค่าเบี้ยประชุมสมาชิก</t>
  </si>
  <si>
    <t>เงินช่วยเหลือค่ารักษาพยาบาล</t>
  </si>
  <si>
    <t>ค่าตอบแทนผู้ปฏิบัติงานเป็นประโยชน์แก่ อปท.</t>
  </si>
  <si>
    <t>เงินช่วยเหลือการศึกษาบุตร</t>
  </si>
  <si>
    <t>ค่าเช่าบ้าน</t>
  </si>
  <si>
    <t>ค่าบำรุงรักษาและซ่อมแซมทรัพย์สิน</t>
  </si>
  <si>
    <t>รายจ่ายเกี่ยวกับการปฏิบัติราชการไม่เข้าลักษณะหมวดอื่น</t>
  </si>
  <si>
    <t>รายจ่ายเพื่อให้ได้มาซึ่งบริการ</t>
  </si>
  <si>
    <t>รายจ่ายเกี่ยวกับการรับรองและพิธีการ</t>
  </si>
  <si>
    <t>เงินอุดหนุนเบี้ยยังชีพคนชรา</t>
  </si>
  <si>
    <t>เงินอุดหนุนเบี้ยยังชีพคนพิการ</t>
  </si>
  <si>
    <t>เงินอุดหนุนเบี้ยยังชีพผู้ป่วยเอดส์</t>
  </si>
  <si>
    <t>วัสดุเชื่อเพลิงและหล่อลื่น</t>
  </si>
  <si>
    <t>วัสดุน้ำดื่ม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</si>
  <si>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</si>
  <si>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</si>
  <si>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</si>
  <si>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</si>
  <si>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วัสดุคอมพิวเตอร์</t>
  </si>
  <si>
    <t>วัสดุหนังสือพิมพ์</t>
  </si>
  <si>
    <t>วัสดุยานพาหนะ</t>
  </si>
  <si>
    <t>วัสดุวิทยาศาสต์หรือการแพทย์</t>
  </si>
  <si>
    <t>วัสดุกีฬา</t>
  </si>
  <si>
    <t>วัสดุการศึกษา</t>
  </si>
  <si>
    <t>ค่าอาหารเสริมนมศูนย์เด็ก</t>
  </si>
  <si>
    <t>ค่าอาหารเสริมนมโรงเรียน</t>
  </si>
  <si>
    <t>ค่าไปรณีย์</t>
  </si>
  <si>
    <t>ค่าโทรศัพท์</t>
  </si>
  <si>
    <t>ค่าไฟฟ้า</t>
  </si>
  <si>
    <t>เงินอุดหนุนส่วนราชการ</t>
  </si>
  <si>
    <t>เงินอุดหนุนอาหารกลางวันโรงเรียน</t>
  </si>
  <si>
    <t>เงินอุดหนุนอาหารกลางวันศูนย์เด็ก</t>
  </si>
  <si>
    <t>เงินอุดหนุนที่เป็นสาธารณะประโยชน์</t>
  </si>
  <si>
    <t>ครุภัณฑ์</t>
  </si>
  <si>
    <t>ครุภัณฑ์สำนักงาน</t>
  </si>
  <si>
    <t>ครุภัณฑ์การศึกษา</t>
  </si>
  <si>
    <t xml:space="preserve"> - 4 -</t>
  </si>
  <si>
    <t>ค่าก่อสร้าง ถนน คสล.</t>
  </si>
  <si>
    <t>งบรายจ่ายอื่น</t>
  </si>
  <si>
    <t>ค่าจ้างที่ปรึกษาวิจัยประเมินผล</t>
  </si>
  <si>
    <t>ส่วนลดในการจัดเก็บภาษีบำรุงท้องที่ 6 %</t>
  </si>
  <si>
    <t xml:space="preserve">รายรับ </t>
  </si>
  <si>
    <t>อากรการฆ่าสัตว์</t>
  </si>
  <si>
    <t>ค่าธรรมเนียมเกี่ยวกับการฆ่าสัตว์และจำหน่ายเนื้อสัตว์</t>
  </si>
  <si>
    <t>ค่าปรับการผิดสัญญา</t>
  </si>
  <si>
    <t>รายได้เบ็ดเตล็ดอื่น ๆ</t>
  </si>
  <si>
    <t>ภาษีมูลค่าเพิ่มตาม พ.ร.บ. กำหนดแผนฯ</t>
  </si>
  <si>
    <t>ภาษีมูลค่าเพิ่ม 1 ใน 9</t>
  </si>
  <si>
    <t>ค่าธรรมเนียมจดทะเบียนสิทธิและนิติกรรมตามที่ดิน</t>
  </si>
  <si>
    <t>ภาษีตามกฎหมายว่าด้วยอุทยานแห่งชาติ</t>
  </si>
  <si>
    <t>เงินอุดหนุนทั่วไปสำหรับดำเนินการตามอำนาจหน้าที่</t>
  </si>
  <si>
    <t>และภาระกิจถ่ายโอนเลือกทำ</t>
  </si>
  <si>
    <t>เงินอุดหนุนเชิดชูผู้สูงอายุเพื่อใจสูชุมชน</t>
  </si>
  <si>
    <t xml:space="preserve"> - เงินเพิ่ม 2 %เจ้าหน้าที่ประสานงานฯ</t>
  </si>
  <si>
    <t xml:space="preserve"> - เงินเดือนเจ้าหน้าที่ประสานงานพัฒนาฯ</t>
  </si>
  <si>
    <t xml:space="preserve"> - เงินสมทบ กสจ. 3% เจ้าหน้าที่ประสานงานฯ</t>
  </si>
  <si>
    <t xml:space="preserve"> - ค่าตอบแทนผู้ช่วยครูผู้ดูแลเด็ก</t>
  </si>
  <si>
    <t xml:space="preserve"> - ค่าครองชีพชั่วคราวผู้ช่วยครูผู้ดูแลเด็ก</t>
  </si>
  <si>
    <t xml:space="preserve"> - เงินอุดหนุนเบี้ยยังชีพคนชรา (เพิ่มเติม)</t>
  </si>
  <si>
    <t xml:space="preserve"> - เงินอุดหนุนศูนย์พัฒนาครอบครัวในชุมชน</t>
  </si>
  <si>
    <t xml:space="preserve"> - เงินอุดหนุนอาหารเสริมนม เพิ่มเติม ป. 5,6</t>
  </si>
  <si>
    <t>ค่าวัสดุการศึกษาศูนย์เด็ก</t>
  </si>
  <si>
    <t>เงินอุดหนุนทุนการศึกษาผู้ช่วยครูดูแลเด็ก</t>
  </si>
  <si>
    <t xml:space="preserve">        งบกลาง</t>
  </si>
  <si>
    <t>เงินสมทบกองทุนประกันสังคม</t>
  </si>
  <si>
    <t>เบี้ยยังชีพคนชรา</t>
  </si>
  <si>
    <t>เบี้ยยังชีพคนพิการ</t>
  </si>
  <si>
    <t>เบี้ยยังชีพผู้ป่วยเอดส์</t>
  </si>
  <si>
    <t>เงินช่วยเหลือพิเศษ</t>
  </si>
  <si>
    <t>เงินสมทบกองทุนบำเหน็จบำนาญ (กบท.)</t>
  </si>
  <si>
    <t xml:space="preserve"> เงินเดือนฝ่ายการเมือง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</si>
  <si>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</si>
  <si>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</si>
  <si>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เงินค่าตอบแทนเลขานายก อบต.</t>
  </si>
  <si>
    <t>เงินค่าตอบแทนสมาชิกสภา อปท</t>
  </si>
  <si>
    <t>เงินค่าตอบแทนอื่น</t>
  </si>
  <si>
    <t>เงินเดือน (ฝ่ายประจำ)</t>
  </si>
  <si>
    <t>เงินเพิ่มต่างๆ ของพนักงาน(ค่าครองชีพ)พนักงาน</t>
  </si>
  <si>
    <t>เงินเพิ่ม ต่าง ๆ (เลื่อนระดับปรับวุติ(พนักงาน))</t>
  </si>
  <si>
    <t>ค่าจ้างพนักงานจ้าง</t>
  </si>
  <si>
    <t>เงินเพิ่มค่าครองชีพพนักงานจ้าง</t>
  </si>
  <si>
    <t>เงินเพิ่มเลื่อนระดับปรับวุติ(พนักงานจ้าง)</t>
  </si>
  <si>
    <t>ค่าตอบแทนการปฏิบัติงานนอกเวลาราชการ</t>
  </si>
  <si>
    <t>ค่าตอบแทนผู้ปฏิบัติราชการอันเป็นประโยชน์ อปท.</t>
  </si>
  <si>
    <t xml:space="preserve"> - ค่าตอบแทนอื่นเป็นกรณีพิเศษ</t>
  </si>
  <si>
    <t>รายจ่ายเกี่ยวเนื่องกับการปฏิบัติราชการที่ไม่เข้า</t>
  </si>
  <si>
    <t>ลักษณะจ่ายหมวดอื่น</t>
  </si>
  <si>
    <t>ค่าบำรุงรักษาและซ่อมแซม(วงเงินไม่เกิน 5,000.00 บาท)</t>
  </si>
  <si>
    <t>ค่าอาหารเสริม(นม) โรงเรียน</t>
  </si>
  <si>
    <t>ค่าอาหารเสริม (นม)ศูนย์เด็ก</t>
  </si>
  <si>
    <t>ค่าอาหารกลางวันศูนย์เด็ก</t>
  </si>
  <si>
    <t>วัสดุยานพาหนะและขนส่ง</t>
  </si>
  <si>
    <t>วัสดุวิทยาศาสตร์หรือการแพทย์</t>
  </si>
  <si>
    <t>วัสดุโฆษณาและเผยแพร่</t>
  </si>
  <si>
    <t>ค่าน้ำประปา</t>
  </si>
  <si>
    <t>ค่าไปรษณีย์</t>
  </si>
  <si>
    <t xml:space="preserve"> - 5 -</t>
  </si>
  <si>
    <t>ค่าต่อเติมหรือดัดแปลงอาคารบ้านพัก</t>
  </si>
  <si>
    <t>ค่าก่อสร้างสิ่งสาธารณูปโภค</t>
  </si>
  <si>
    <t>เงินอุดหนุนกิจการที่เป็นสาธารณประโยชน์</t>
  </si>
  <si>
    <t>ค่าจ้างที่ปรึกษา</t>
  </si>
  <si>
    <t>เงินรับฝาก(หมายเหตุ 2)</t>
  </si>
  <si>
    <t xml:space="preserve"> - เงินเดือนเจ้าหน้าที่ประสานงานฯ</t>
  </si>
  <si>
    <t xml:space="preserve"> - เงินสมทบ กสจ. 3 % เจ้าหน้าที่ประสานงานฯ</t>
  </si>
  <si>
    <t xml:space="preserve"> - เงินเพิ่ม 2 % เจ้าหน้าที่ที่ประสานงานฯ</t>
  </si>
  <si>
    <t xml:space="preserve">  - เงินเพิ่มค่าครองชีพชั่วคราวผู้ช่วยครูฯ</t>
  </si>
  <si>
    <t xml:space="preserve"> - เงินสมทบประกันสังคมผู้ช่วยครูผู้ดูแลเด็ก</t>
  </si>
  <si>
    <t xml:space="preserve"> - เงินอุดหนุนทั่วไปความพยายามในการจัดเก็บภาษี</t>
  </si>
  <si>
    <t xml:space="preserve"> - เงินเบี้ยยังชีพคนชราเพิ่มเติม (กรณีเพิ่มเติม)</t>
  </si>
  <si>
    <t>เงินอุดหนุนเฉพาะกิจศูนย์พัฒนาครอบครัวในชุมชน</t>
  </si>
  <si>
    <t xml:space="preserve"> - 6 -</t>
  </si>
  <si>
    <t xml:space="preserve"> - ค่าอาหารเสริมนมโรงเรียน</t>
  </si>
  <si>
    <t xml:space="preserve">  - ค่าอาหารเสริมนมศูนย์เด็ก</t>
  </si>
  <si>
    <t xml:space="preserve"> - เงินอุดหนุนทุนการศึกษาผู้ช่วยครูดูแลเด็ก</t>
  </si>
  <si>
    <t xml:space="preserve"> -วัสดุการศึกษาศูนย์เด็ก</t>
  </si>
  <si>
    <t xml:space="preserve"> - ที่ดินและสิ่งก่อสร้าง</t>
  </si>
  <si>
    <t xml:space="preserve"> - ค่าอาหารศูนย์เด็ก</t>
  </si>
  <si>
    <t>เงินสดยกไป</t>
  </si>
  <si>
    <t>เงินสดนำฝากธนาคาร</t>
  </si>
  <si>
    <t>(ลงชื่อ).....................................</t>
  </si>
  <si>
    <t>รายงานกระแสเงินสด</t>
  </si>
  <si>
    <t xml:space="preserve">                                   เดือนนี้</t>
  </si>
  <si>
    <t>รับเงินรายรับ</t>
  </si>
  <si>
    <t>รับเงินรับฝาก</t>
  </si>
  <si>
    <t xml:space="preserve"> </t>
  </si>
  <si>
    <t>รายรับ (ภาษี หัก ณ ที่จ่าย))</t>
  </si>
  <si>
    <t>จ่ายเงินตามงบประมาณ</t>
  </si>
  <si>
    <t>รายจ่ายค้างจ่าย(เงินเบิกตัดปี)</t>
  </si>
  <si>
    <t xml:space="preserve">   - ที่ดินและสิ่งก่อสร้าง</t>
  </si>
  <si>
    <t>รับสูง หรือ ต่ำกว่ารายจ่าย</t>
  </si>
  <si>
    <t>หมายเหตุ 1</t>
  </si>
  <si>
    <t>เงินโครงการเศรฐกิจชุมชน</t>
  </si>
  <si>
    <t>ค่าตอบแทนอื่นเป็นกรณีพิเศษ</t>
  </si>
  <si>
    <t>เงินฝากธนาคาร (หมายเหตุ 1)</t>
  </si>
  <si>
    <t>เงินรับฝาก  (หมายเหตุ 2)</t>
  </si>
  <si>
    <t>รายจ่ายรอจ่ายคืน (หมายเหตุ 4)</t>
  </si>
  <si>
    <t>เงินคงเหลือ วันที่ 30 กันยายน 2553</t>
  </si>
  <si>
    <t>หมายเหตุประกอบงบแสดงฐานะการเงิน  4</t>
  </si>
  <si>
    <t>ค่าวัสดุ/อาหารกลางวันศูนย์เด็ก (จำนวน 3 ศูนย์)</t>
  </si>
  <si>
    <t>หมายเหตุประกอบงบแสดงฐานะการเงิน  5</t>
  </si>
  <si>
    <t>หมายเหตุประกอบงบแสดงฐานะการเงิน 2</t>
  </si>
  <si>
    <t>หมายเหตุประกอบงบแสดงฐานะการเงิน 1</t>
  </si>
  <si>
    <t xml:space="preserve">เงินฝากธนาคาร  </t>
  </si>
  <si>
    <t xml:space="preserve"> ธกส. ออมทรัพย์ (สาขาหนองบัวแดง) เลขที่บัญชี 912-2-81192-9</t>
  </si>
  <si>
    <t>ธกส.ออมทรัพย์ (สาขาหนองบัวแดง) เลขที่บัญชี 912-2-8210-4</t>
  </si>
  <si>
    <t>ออมสิน (สาขาหนองบัวแดง) เลขที่บัญชี 3000003251461</t>
  </si>
  <si>
    <t>ธ.กรุงไทยกระแสรายวัน (สาขาชัยภูมิ) เลขที่บัญชี 307-6-0618-41</t>
  </si>
  <si>
    <t>เงินทุนโครงการเศรฐกิจชุมชน</t>
  </si>
  <si>
    <r>
      <t xml:space="preserve">เงินรับฝาก </t>
    </r>
    <r>
      <rPr>
        <sz val="14"/>
        <rFont val="BrowalliaUPC"/>
        <family val="2"/>
      </rPr>
      <t xml:space="preserve">(ค่าขายแบบโครงการไทยเข้มเข็ง ก่อสร้างถนนคสล. ม.5และม.7 ) </t>
    </r>
  </si>
  <si>
    <t>หมายเหตุประกอบงบแสดงฐานะการเงิน  3</t>
  </si>
  <si>
    <t>รายจ่ายค้างจ่าย  (หมายเหตุ 3)</t>
  </si>
  <si>
    <t>เงินสด</t>
  </si>
  <si>
    <t>ค่าธรรมเนียมอื่น ๆ</t>
  </si>
  <si>
    <t>วัสดุเครื่องดับเพลิง</t>
  </si>
  <si>
    <t>ครุภัณฑ์คอมพิวเตอร์</t>
  </si>
  <si>
    <t>ครุภัณฑ์วิทยาศาสตร์หรือการแพทย์</t>
  </si>
  <si>
    <t>เงินรับฝาก (ค่าขายแบบเงินโครงการไทยเข้มเข็ง)</t>
  </si>
  <si>
    <t xml:space="preserve">          (นางสมควร  คลังระหัด)                          (นางรินรดา  วงษ์ชู)                                    (นายสุรัตน์  จันทราศรี)</t>
  </si>
  <si>
    <t xml:space="preserve"> - เงินอุดหนุนเฉพาะกิจโครงการก่อสร้างถนนคสล ม. 5</t>
  </si>
  <si>
    <t xml:space="preserve"> - เงินอุดหนุนเบี้ยยังชีพคนพิการ (เพิ่มเติม)</t>
  </si>
  <si>
    <t xml:space="preserve"> - เงินอุดเฉพาะกิจต่อต้านภัยยาเสพติด</t>
  </si>
  <si>
    <t xml:space="preserve"> - เงินอุดหนุนเฉพาะกิจโครงการก่อสร้างลานกีฬาเอนกประสงค์</t>
  </si>
  <si>
    <t>รายรับ (ภาษีหัก ณ ที่จ่าย)</t>
  </si>
  <si>
    <t xml:space="preserve"> - ค่าตอบแทนผู้ปฏิบัติราชการอันเป็นประโยชน์</t>
  </si>
  <si>
    <t>แก่ อปท.</t>
  </si>
  <si>
    <t xml:space="preserve"> - เงินอุดหนุนเฉพาะกิจลานกีฬาเอนกประสงค์</t>
  </si>
  <si>
    <t xml:space="preserve"> - เงินอุดหนุนเฉพาะถนน คสล. ม 17เชื่อม ม. 18</t>
  </si>
  <si>
    <t xml:space="preserve"> - เงินอุดหนุนเฉพาะกิจ ถนนคสล ม. 7</t>
  </si>
  <si>
    <t>เงินอุดหนุนอาหารเสริมนมเพิ่มเติม ป5 และป6</t>
  </si>
  <si>
    <t xml:space="preserve"> - เงินอุดหนุนเฉพาะกิจต่อต้านภัยยาเสพติด</t>
  </si>
  <si>
    <t xml:space="preserve"> - เงินอุดหนุนเบี้ยยังชีพคนพิการรายใหม่เพิ่มเติม</t>
  </si>
  <si>
    <t xml:space="preserve"> - ค่าพาหนะศูนย์เด็ก</t>
  </si>
  <si>
    <t>ค่าใช้จ่ายในการจัดเก็บภาษีบำรุงท้องที่  5 %</t>
  </si>
  <si>
    <t>ส่วนลดในการจัดเก็บภาษีบำรุงท้องที่  6 %</t>
  </si>
  <si>
    <t>บวก</t>
  </si>
  <si>
    <t>รายรับจริงสูงกว่ารายจ่ายจริง</t>
  </si>
  <si>
    <t>ปรับปรุงบัญชีรายจ่ายรอจ่าย</t>
  </si>
  <si>
    <t>จ่ายขาดเงินสะสม</t>
  </si>
  <si>
    <t>ทุนสำรองเงินสะสม 25 %</t>
  </si>
  <si>
    <t>ปรับปรุงบัญชีเข้าบัญชีเงินสะสม</t>
  </si>
  <si>
    <t>หมายเหตุประกอบงบแสดงฐานะการเงิน  6</t>
  </si>
  <si>
    <t>ทุนสำรองเงินสะสม</t>
  </si>
  <si>
    <t>การคำนวณบัญชีเงินสะสม</t>
  </si>
  <si>
    <t>รายรับจริง</t>
  </si>
  <si>
    <t>รายจ่ายจริง</t>
  </si>
  <si>
    <t>เงินสะสมก่อนหัก ทุนสำรองเงินสะสม</t>
  </si>
  <si>
    <t>การคำนวณบัญชีทุนสำรองเงินสะสม</t>
  </si>
  <si>
    <t>ค่าตอบแทนปฏิบัติราชการอันเป็นประโยชน์แก่ อปท.</t>
  </si>
  <si>
    <t xml:space="preserve">               (ลงชื่อ)...........................................</t>
  </si>
  <si>
    <t xml:space="preserve">                                        นายก อบต. กุดชุมแสง</t>
  </si>
  <si>
    <t xml:space="preserve">           (นางสมควร  คลังระหัด)</t>
  </si>
  <si>
    <t xml:space="preserve">              หัวหน้าส่วนการคลัง</t>
  </si>
  <si>
    <t xml:space="preserve">       ปลัด อบต. กุดชุมแสง</t>
  </si>
  <si>
    <t xml:space="preserve">    (ลงชื่อ)...........................................</t>
  </si>
  <si>
    <t xml:space="preserve">          (นายสุรัตน์  จันทราศรี) </t>
  </si>
  <si>
    <t xml:space="preserve">                                     นายก อบต. กุดชุมแสง</t>
  </si>
  <si>
    <t>ณ วันที่ 30 กันยายน 2554</t>
  </si>
  <si>
    <t>เงินอุดหนุนเฉพาะกิจ  (หมายเหตุ 5)</t>
  </si>
  <si>
    <t>ทุนสำรองเงินสะสม  25 % (หมายเหตุ 7)</t>
  </si>
  <si>
    <t>เงินสะสม  ณ 30 กันยายน 2554 (หมายเหตุ 6)</t>
  </si>
  <si>
    <t xml:space="preserve"> ณ  วันที่  30  กันยายน  2554</t>
  </si>
  <si>
    <t>ค่าตอบแทนสมาชิกสภาองค์กรปกครองส่วนท้องถิ่น</t>
  </si>
  <si>
    <t>ค่าตอบแทนเลขานุการนายกองค์กรปกครองส่วนท้องถิ่น</t>
  </si>
  <si>
    <t xml:space="preserve">เงินเดือนนายก/รองนายก </t>
  </si>
  <si>
    <t>รายจ่ายผลัดส่งใบสำคัญ</t>
  </si>
  <si>
    <t>เงินสมทบ กสจ. 3 %</t>
  </si>
  <si>
    <t>เงินสะสม  ณ  1  ตุลาคม  2553</t>
  </si>
  <si>
    <t>เงินสะสม ณ  30  กันยายน  2554</t>
  </si>
  <si>
    <t>ทุนสำรองเงินสะสม ณ วันที่ 1  ตุลาคม  2553</t>
  </si>
  <si>
    <r>
      <t xml:space="preserve">ทุนสำรองเงินสะสม 25 % ณ วันที่ 30  กันยายน  </t>
    </r>
    <r>
      <rPr>
        <sz val="13"/>
        <rFont val="BrowalliaUPC"/>
        <family val="2"/>
      </rPr>
      <t>2554</t>
    </r>
  </si>
  <si>
    <t>ณ  วันที่  30  กันยายน  2554</t>
  </si>
  <si>
    <t>ค่าธรรมเนียมจดทะเบียนพาณิชย์</t>
  </si>
  <si>
    <t>ค่าตอบแทนผู้ปฏิบัติงานอื่นอันเป็นกรณีพิเศษ</t>
  </si>
  <si>
    <t>เงินเพิ่ม  2 %  เจ้าหน้าที่ประสานงานพัฒนาชุมชน</t>
  </si>
  <si>
    <t>เงินเดือนเจ้าหน้าที่ประสานงานพัฒนาชุมชน</t>
  </si>
  <si>
    <t>เงินสมทบ กสจ. 3 % เจ้าหน้าที่ประสานงานพัฒนาชุมชน</t>
  </si>
  <si>
    <t>เงินสมทบ กสจ 3 % (รับจากบุคลากร)</t>
  </si>
  <si>
    <t>ค่าตอบแทนผู้ช่วยครูผู้ดูแลเด็ก</t>
  </si>
  <si>
    <t>ค่าครองชีพผู้ช่วยครูผู้ดูแลเด็ก</t>
  </si>
  <si>
    <t>เงินสมทบประกันสังคมผู้ช่วยครูผู้ดูแลเด็ก</t>
  </si>
  <si>
    <t>เงินอุดหนุนเบี้ยยังชีพคนชราเพิ่มเติม</t>
  </si>
  <si>
    <t>ค่าพาหนะ ศูนย์เด็ก</t>
  </si>
  <si>
    <t>เงินอุดหนุนเบี้ยยังชีพคนพิการเพิ่มเติม</t>
  </si>
  <si>
    <t>เงินอุดหนุนศูนย์พัฒนาครอบครัวในชุมชน</t>
  </si>
  <si>
    <t xml:space="preserve">             หัวหน้าส่วนการคลัง                           ปลัด อบต  กุดชุมแสง                                  นายก อบต. กุดชุมแสง</t>
  </si>
  <si>
    <t>ปีงบประมาณ  2554</t>
  </si>
  <si>
    <t>ประจำเดือนกันยายน    พ.ศ.  2554</t>
  </si>
  <si>
    <t xml:space="preserve"> ค่าใบอนุญาตในการจัดตั้งตลาด</t>
  </si>
  <si>
    <t>ค่าใบอนุญาตน้ำบาดาล</t>
  </si>
  <si>
    <t>เงินอุดหนุนทั่วไปรางวัลในการจัดเก็บภาษี</t>
  </si>
  <si>
    <t xml:space="preserve"> - เงินฝาก ประจำ ออมสินเลขที่  (300000032514)</t>
  </si>
  <si>
    <t>ค่าพาหนะศูนย์เด็ก</t>
  </si>
  <si>
    <t>วัสดุการศึกษาศูนย์เด็ก</t>
  </si>
  <si>
    <t xml:space="preserve"> - เงินอุดหนุนเฉพาะกิจโครงการก่อสร้างถนนคสลม.5</t>
  </si>
  <si>
    <t xml:space="preserve"> - เงินฝาก ธกส . บัญชี 912- 2 -811-92- 9</t>
  </si>
  <si>
    <t xml:space="preserve">  - รายจ่ายผลัดส่งใบสำคัญ</t>
  </si>
  <si>
    <t xml:space="preserve"> - ปรับปรุงค่าปรับผิดสัญญา</t>
  </si>
  <si>
    <t xml:space="preserve"> - ปรับปรุงเงินอุดหนุนศูนย์พัฒนาครอบครัวในชุมชน</t>
  </si>
  <si>
    <t xml:space="preserve"> - เงินเดือนนายก อบต.</t>
  </si>
  <si>
    <t xml:space="preserve"> - ค่าตอบแทนสมาชิก อบต.</t>
  </si>
  <si>
    <t xml:space="preserve">  - เงินประจำตำแหน่งนายก/รองนายก อบต</t>
  </si>
  <si>
    <t>(ลงชื่อ)............................................</t>
  </si>
  <si>
    <t>(ลงชื่อ)................................................</t>
  </si>
  <si>
    <t>(นางรินรดา  วงษ์ชู)</t>
  </si>
  <si>
    <t>ปลัดองค์การบริหารส่วนตำบลกุดชุมแสง</t>
  </si>
  <si>
    <t>นายก อบต.กุดชุมแสง</t>
  </si>
  <si>
    <t>รับคืนค่าตอบแทน</t>
  </si>
  <si>
    <t>เงินฝากประจำ ธนาคารออมสิน (เลขที่ 30000032514)</t>
  </si>
  <si>
    <t>รับเงินอุดหนุนเฉพาะกิจ</t>
  </si>
  <si>
    <t xml:space="preserve">  เงินฝาก บัญชี ธกส. เลขที่ 912-2-81192-9</t>
  </si>
  <si>
    <t xml:space="preserve">  - เงินอุดหนุนศูนย์พัฒนาครอบครัวในชุมชน</t>
  </si>
  <si>
    <t xml:space="preserve">    - ค่าตอบแทนสมาชิก อบต.</t>
  </si>
  <si>
    <t xml:space="preserve">   - เงินประจำตำแหน่งนายก/รองนายก</t>
  </si>
  <si>
    <t>เงินสดยอดยกมา</t>
  </si>
  <si>
    <t>เงินรับฝาก (ค่าขายแบบโครงการก่อสร้างถนน คสล ม.5 และ ม. 7 เงินอุดหนุนไทยเข้มแข็ง)</t>
  </si>
  <si>
    <t>รายรับจริงประกอบงบทดลองและรายรับ - จ่ายเงินสด</t>
  </si>
  <si>
    <t>วันที่  30  กันยายน  2554</t>
  </si>
  <si>
    <t>รายได้ที่จัดเก็บเอง</t>
  </si>
  <si>
    <t>รายได้ที่รัฐบาลเก็บแล้วจัดสรรให้องค์กรปกครองส่วนท้องถิ่น หมวดภาษีจัดสรร</t>
  </si>
  <si>
    <t>เงินอุดหนุนเพื่อการบุรณะท้องถิ่นและภารกิจอื่นทั่วไป (หรือเงินอุดหนุนทั่วไป)</t>
  </si>
  <si>
    <t>เงินอุดหนุนทั่วไป (อาหารกลางวันโรงเรียนเพิ่มเติม)</t>
  </si>
  <si>
    <t>เงินเดือน  (ฝ่ายประจำ)</t>
  </si>
  <si>
    <t>เงินฝากประจำธนาคารออมสิน สาขาหนองบัวแดง (บช 300000325146)</t>
  </si>
  <si>
    <t>ค่าพหนะศูนย์เด็ก</t>
  </si>
  <si>
    <t xml:space="preserve">  (นายสุรัตน์  จันทราศรี)</t>
  </si>
  <si>
    <t>หมายเหตุประกอบงบแสดงฐานะการเงิน  7</t>
  </si>
  <si>
    <t>จ่ายจริง</t>
  </si>
  <si>
    <r>
      <t xml:space="preserve">เงินสะสม </t>
    </r>
    <r>
      <rPr>
        <b/>
        <sz val="16"/>
        <rFont val="Cordia New"/>
        <family val="2"/>
      </rPr>
      <t>(หมายเหตุ 1)</t>
    </r>
  </si>
  <si>
    <r>
      <t xml:space="preserve">เงินทุนสำรองเงินสะสม  </t>
    </r>
    <r>
      <rPr>
        <b/>
        <sz val="16"/>
        <rFont val="Cordia New"/>
        <family val="2"/>
      </rPr>
      <t>(หมายเหตุ 2)</t>
    </r>
  </si>
  <si>
    <r>
      <t xml:space="preserve">รายจ่ายค้างจ่าย </t>
    </r>
    <r>
      <rPr>
        <b/>
        <sz val="16"/>
        <rFont val="Cordia New"/>
        <family val="2"/>
      </rPr>
      <t>(หมายเหตุ 3)</t>
    </r>
  </si>
  <si>
    <r>
      <t>รายจ่ายรอจ่าย</t>
    </r>
    <r>
      <rPr>
        <b/>
        <sz val="16"/>
        <rFont val="Cordia New"/>
        <family val="2"/>
      </rPr>
      <t xml:space="preserve"> (หมายเหตุ 4)</t>
    </r>
  </si>
  <si>
    <t>งบทดลอง (ก่อนปิดบัญชี)</t>
  </si>
  <si>
    <t>งบทดลอง (หลังปิดบัญชี)</t>
  </si>
  <si>
    <t>รายรับ                                                  รายจ่าย</t>
  </si>
  <si>
    <t>ทุนสำรองเงินสม ณ  30  กันยายน  2554</t>
  </si>
  <si>
    <t>รวมรายจ่ายทั้งสิ้น</t>
  </si>
  <si>
    <r>
      <t>เงินฝากประจำธนาคารออมสิน สาขาหนองบัวแดง</t>
    </r>
    <r>
      <rPr>
        <sz val="12"/>
        <rFont val="Browallia New"/>
        <family val="2"/>
      </rPr>
      <t xml:space="preserve"> (บช 300000325146)</t>
    </r>
  </si>
  <si>
    <t>รายได้ที่รัฐบาลอุดหนุนให้โดยระบุวัตถุประสงค์</t>
  </si>
  <si>
    <t>เงินอุดหนุนเฉพาะกิจโครงการถ่ายโอน</t>
  </si>
  <si>
    <t>หมวดภาษีอากร</t>
  </si>
  <si>
    <t>เงินเพิ่ม ต่าง ๆ (เลื่อนระดับปรับวุติ(พนักงาน)</t>
  </si>
  <si>
    <t>หมายเหตุ  3</t>
  </si>
  <si>
    <t>หมายเหตุ  4</t>
  </si>
  <si>
    <t>หมายเหตุ  1</t>
  </si>
  <si>
    <t>ภาษีสรรพสามิตร</t>
  </si>
  <si>
    <t xml:space="preserve">เงินเพิ่ม ๆ ต่าง พนักงาน(ค่าครองชีพชั่วคราว ) 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</si>
</sst>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"/>
    <numFmt numFmtId="200" formatCode="_-* #,##0.0_-;\-* #,##0.0_-;_-* &quot;-&quot;??_-;_-@_-"/>
    <numFmt numFmtId="201" formatCode="_-* #,##0_-;\-* #,##0_-;_-* &quot;-&quot;??_-;_-@_-"/>
    <numFmt numFmtId="202" formatCode="#,##0_ ;\-#,##0\ "/>
    <numFmt numFmtId="203" formatCode="#,##0.00_ ;\-#,##0.00\ 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0#,##0;[Red]\-&quot;฿&quot;#,##0"/>
    <numFmt numFmtId="209" formatCode="000"/>
    <numFmt numFmtId="210" formatCode="0#,##0;\-#,##0"/>
    <numFmt numFmtId="211" formatCode="0#,##0"/>
    <numFmt numFmtId="212" formatCode="00#,##0"/>
    <numFmt numFmtId="213" formatCode="0000"/>
    <numFmt numFmtId="214" formatCode="00#,##0_);\(#,##0\)"/>
    <numFmt numFmtId="215" formatCode="0.0"/>
  </numFmts>
  <fonts count="81">
    <font>
      <sz val="10"/>
      <name val="Arial"/>
      <family val="0"/>
    </font>
    <font>
      <sz val="16"/>
      <name val="BrowalliaUPC"/>
      <family val="2"/>
    </font>
    <font>
      <b/>
      <sz val="16"/>
      <name val="BrowalliaUPC"/>
      <family val="2"/>
    </font>
    <font>
      <b/>
      <u val="single"/>
      <sz val="16"/>
      <name val="BrowalliaUP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name val="BrowalliaUPC"/>
      <family val="2"/>
    </font>
    <font>
      <sz val="18"/>
      <name val="BrowalliaUPC"/>
      <family val="2"/>
    </font>
    <font>
      <sz val="8"/>
      <name val="Arial"/>
      <family val="2"/>
    </font>
    <font>
      <sz val="16"/>
      <name val="Cordia New"/>
      <family val="2"/>
    </font>
    <font>
      <b/>
      <u val="single"/>
      <sz val="16"/>
      <name val="Cordia New"/>
      <family val="2"/>
    </font>
    <font>
      <sz val="18"/>
      <name val="Cordia New"/>
      <family val="2"/>
    </font>
    <font>
      <b/>
      <sz val="16"/>
      <name val="Cordia New"/>
      <family val="2"/>
    </font>
    <font>
      <sz val="14"/>
      <name val="BrowalliaUPC"/>
      <family val="2"/>
    </font>
    <font>
      <b/>
      <sz val="14"/>
      <name val="BrowalliaUPC"/>
      <family val="2"/>
    </font>
    <font>
      <b/>
      <sz val="14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sz val="14"/>
      <name val="Cordia New"/>
      <family val="2"/>
    </font>
    <font>
      <b/>
      <u val="single"/>
      <sz val="14"/>
      <name val="Cordia New"/>
      <family val="2"/>
    </font>
    <font>
      <sz val="18"/>
      <name val="Angsana New"/>
      <family val="1"/>
    </font>
    <font>
      <b/>
      <u val="single"/>
      <sz val="16"/>
      <name val="Angsana New"/>
      <family val="1"/>
    </font>
    <font>
      <b/>
      <sz val="18"/>
      <name val="Angsana New"/>
      <family val="1"/>
    </font>
    <font>
      <b/>
      <sz val="13"/>
      <name val="Cordia New"/>
      <family val="2"/>
    </font>
    <font>
      <sz val="13"/>
      <name val="Cordia New"/>
      <family val="2"/>
    </font>
    <font>
      <sz val="12"/>
      <name val="Cordia New"/>
      <family val="2"/>
    </font>
    <font>
      <b/>
      <u val="double"/>
      <sz val="16"/>
      <name val="Cordia New"/>
      <family val="2"/>
    </font>
    <font>
      <b/>
      <u val="single"/>
      <sz val="13"/>
      <name val="Cordia New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3"/>
      <name val="Cordia New"/>
      <family val="2"/>
    </font>
    <font>
      <sz val="14"/>
      <name val="Browallia New"/>
      <family val="2"/>
    </font>
    <font>
      <b/>
      <u val="single"/>
      <sz val="14"/>
      <name val="Browallia New"/>
      <family val="2"/>
    </font>
    <font>
      <b/>
      <sz val="14"/>
      <name val="Browallia New"/>
      <family val="2"/>
    </font>
    <font>
      <sz val="16"/>
      <name val="Browallia New"/>
      <family val="2"/>
    </font>
    <font>
      <b/>
      <u val="single"/>
      <sz val="16"/>
      <name val="Browallia New"/>
      <family val="2"/>
    </font>
    <font>
      <b/>
      <sz val="16"/>
      <name val="Browallia New"/>
      <family val="2"/>
    </font>
    <font>
      <sz val="13"/>
      <name val="BrowalliaUPC"/>
      <family val="2"/>
    </font>
    <font>
      <b/>
      <sz val="15"/>
      <name val="Browallia New"/>
      <family val="2"/>
    </font>
    <font>
      <sz val="15"/>
      <name val="Arial"/>
      <family val="2"/>
    </font>
    <font>
      <b/>
      <sz val="15"/>
      <name val="Cordia New"/>
      <family val="2"/>
    </font>
    <font>
      <sz val="15"/>
      <name val="Browallia New"/>
      <family val="2"/>
    </font>
    <font>
      <b/>
      <sz val="15"/>
      <name val="Arial"/>
      <family val="2"/>
    </font>
    <font>
      <sz val="15"/>
      <name val="Cordia New"/>
      <family val="2"/>
    </font>
    <font>
      <b/>
      <sz val="15"/>
      <name val="Angsana New"/>
      <family val="1"/>
    </font>
    <font>
      <sz val="12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2" applyNumberFormat="0" applyAlignment="0" applyProtection="0"/>
    <xf numFmtId="0" fontId="70" fillId="0" borderId="3" applyNumberFormat="0" applyFill="0" applyAlignment="0" applyProtection="0"/>
    <xf numFmtId="0" fontId="71" fillId="22" borderId="0" applyNumberFormat="0" applyBorder="0" applyAlignment="0" applyProtection="0"/>
    <xf numFmtId="0" fontId="72" fillId="23" borderId="1" applyNumberFormat="0" applyAlignment="0" applyProtection="0"/>
    <xf numFmtId="0" fontId="73" fillId="24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76" fillId="20" borderId="5" applyNumberFormat="0" applyAlignment="0" applyProtection="0"/>
    <xf numFmtId="0" fontId="0" fillId="32" borderId="6" applyNumberFormat="0" applyFont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5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3" fontId="1" fillId="0" borderId="0" xfId="38" applyFont="1" applyAlignment="1">
      <alignment/>
    </xf>
    <xf numFmtId="0" fontId="1" fillId="0" borderId="12" xfId="0" applyFont="1" applyBorder="1" applyAlignment="1">
      <alignment/>
    </xf>
    <xf numFmtId="43" fontId="1" fillId="0" borderId="13" xfId="38" applyFont="1" applyBorder="1" applyAlignment="1">
      <alignment/>
    </xf>
    <xf numFmtId="0" fontId="1" fillId="0" borderId="14" xfId="0" applyFont="1" applyBorder="1" applyAlignment="1">
      <alignment/>
    </xf>
    <xf numFmtId="0" fontId="7" fillId="0" borderId="0" xfId="0" applyFont="1" applyAlignment="1">
      <alignment/>
    </xf>
    <xf numFmtId="43" fontId="1" fillId="0" borderId="15" xfId="38" applyFont="1" applyBorder="1" applyAlignment="1">
      <alignment/>
    </xf>
    <xf numFmtId="43" fontId="2" fillId="0" borderId="0" xfId="38" applyFont="1" applyAlignment="1">
      <alignment/>
    </xf>
    <xf numFmtId="43" fontId="2" fillId="0" borderId="13" xfId="38" applyFont="1" applyBorder="1" applyAlignment="1">
      <alignment/>
    </xf>
    <xf numFmtId="43" fontId="2" fillId="0" borderId="16" xfId="38" applyFont="1" applyBorder="1" applyAlignment="1">
      <alignment/>
    </xf>
    <xf numFmtId="43" fontId="1" fillId="0" borderId="12" xfId="38" applyFont="1" applyBorder="1" applyAlignment="1">
      <alignment/>
    </xf>
    <xf numFmtId="0" fontId="1" fillId="0" borderId="17" xfId="0" applyFont="1" applyBorder="1" applyAlignment="1">
      <alignment/>
    </xf>
    <xf numFmtId="43" fontId="6" fillId="0" borderId="15" xfId="38" applyFont="1" applyBorder="1" applyAlignment="1">
      <alignment/>
    </xf>
    <xf numFmtId="43" fontId="6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8" xfId="0" applyFont="1" applyBorder="1" applyAlignment="1">
      <alignment/>
    </xf>
    <xf numFmtId="43" fontId="1" fillId="0" borderId="18" xfId="38" applyFont="1" applyBorder="1" applyAlignment="1">
      <alignment/>
    </xf>
    <xf numFmtId="43" fontId="1" fillId="0" borderId="11" xfId="38" applyFont="1" applyBorder="1" applyAlignment="1">
      <alignment/>
    </xf>
    <xf numFmtId="43" fontId="2" fillId="0" borderId="19" xfId="38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3" fontId="2" fillId="0" borderId="20" xfId="38" applyFont="1" applyFill="1" applyBorder="1" applyAlignment="1">
      <alignment/>
    </xf>
    <xf numFmtId="0" fontId="2" fillId="0" borderId="0" xfId="0" applyFont="1" applyAlignment="1">
      <alignment horizontal="right"/>
    </xf>
    <xf numFmtId="43" fontId="13" fillId="0" borderId="15" xfId="38" applyFont="1" applyBorder="1" applyAlignment="1">
      <alignment/>
    </xf>
    <xf numFmtId="43" fontId="1" fillId="0" borderId="0" xfId="38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2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0" xfId="0" applyFont="1" applyBorder="1" applyAlignment="1">
      <alignment/>
    </xf>
    <xf numFmtId="43" fontId="14" fillId="0" borderId="21" xfId="38" applyFont="1" applyBorder="1" applyAlignment="1">
      <alignment/>
    </xf>
    <xf numFmtId="43" fontId="13" fillId="0" borderId="21" xfId="38" applyFont="1" applyBorder="1" applyAlignment="1">
      <alignment/>
    </xf>
    <xf numFmtId="43" fontId="13" fillId="0" borderId="10" xfId="38" applyFont="1" applyBorder="1" applyAlignment="1">
      <alignment/>
    </xf>
    <xf numFmtId="43" fontId="13" fillId="0" borderId="0" xfId="38" applyFont="1" applyAlignment="1">
      <alignment/>
    </xf>
    <xf numFmtId="0" fontId="12" fillId="0" borderId="0" xfId="0" applyFont="1" applyAlignment="1">
      <alignment/>
    </xf>
    <xf numFmtId="43" fontId="9" fillId="0" borderId="0" xfId="38" applyFont="1" applyAlignment="1">
      <alignment/>
    </xf>
    <xf numFmtId="0" fontId="7" fillId="0" borderId="0" xfId="0" applyFont="1" applyBorder="1" applyAlignment="1">
      <alignment/>
    </xf>
    <xf numFmtId="43" fontId="2" fillId="0" borderId="20" xfId="38" applyFont="1" applyBorder="1" applyAlignment="1">
      <alignment/>
    </xf>
    <xf numFmtId="0" fontId="3" fillId="0" borderId="0" xfId="0" applyFont="1" applyBorder="1" applyAlignment="1">
      <alignment/>
    </xf>
    <xf numFmtId="43" fontId="9" fillId="0" borderId="22" xfId="38" applyFont="1" applyBorder="1" applyAlignment="1">
      <alignment horizontal="right"/>
    </xf>
    <xf numFmtId="0" fontId="0" fillId="0" borderId="0" xfId="0" applyBorder="1" applyAlignment="1">
      <alignment/>
    </xf>
    <xf numFmtId="0" fontId="9" fillId="0" borderId="22" xfId="0" applyNumberFormat="1" applyFont="1" applyBorder="1" applyAlignment="1">
      <alignment horizontal="center"/>
    </xf>
    <xf numFmtId="43" fontId="9" fillId="0" borderId="23" xfId="38" applyFont="1" applyBorder="1" applyAlignment="1">
      <alignment horizontal="right"/>
    </xf>
    <xf numFmtId="43" fontId="9" fillId="0" borderId="24" xfId="38" applyFont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/>
    </xf>
    <xf numFmtId="0" fontId="9" fillId="0" borderId="0" xfId="0" applyFont="1" applyAlignment="1">
      <alignment/>
    </xf>
    <xf numFmtId="43" fontId="12" fillId="0" borderId="0" xfId="38" applyFont="1" applyAlignment="1">
      <alignment/>
    </xf>
    <xf numFmtId="43" fontId="1" fillId="0" borderId="25" xfId="38" applyFont="1" applyBorder="1" applyAlignment="1">
      <alignment/>
    </xf>
    <xf numFmtId="43" fontId="6" fillId="0" borderId="25" xfId="38" applyFont="1" applyBorder="1" applyAlignment="1">
      <alignment/>
    </xf>
    <xf numFmtId="0" fontId="2" fillId="0" borderId="18" xfId="0" applyFont="1" applyBorder="1" applyAlignment="1">
      <alignment/>
    </xf>
    <xf numFmtId="43" fontId="1" fillId="0" borderId="10" xfId="38" applyFont="1" applyBorder="1" applyAlignment="1">
      <alignment/>
    </xf>
    <xf numFmtId="43" fontId="2" fillId="0" borderId="0" xfId="38" applyFont="1" applyFill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" fillId="0" borderId="26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2" xfId="0" applyFont="1" applyBorder="1" applyAlignment="1">
      <alignment horizontal="right"/>
    </xf>
    <xf numFmtId="0" fontId="15" fillId="0" borderId="15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/>
    </xf>
    <xf numFmtId="0" fontId="15" fillId="0" borderId="28" xfId="0" applyFont="1" applyBorder="1" applyAlignment="1">
      <alignment horizontal="right"/>
    </xf>
    <xf numFmtId="43" fontId="15" fillId="0" borderId="15" xfId="38" applyFont="1" applyBorder="1" applyAlignment="1">
      <alignment/>
    </xf>
    <xf numFmtId="43" fontId="15" fillId="0" borderId="21" xfId="38" applyFont="1" applyBorder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8" fillId="0" borderId="0" xfId="0" applyFont="1" applyAlignment="1">
      <alignment/>
    </xf>
    <xf numFmtId="43" fontId="9" fillId="0" borderId="0" xfId="38" applyFont="1" applyBorder="1" applyAlignment="1">
      <alignment horizontal="right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3" fontId="14" fillId="0" borderId="16" xfId="38" applyFont="1" applyBorder="1" applyAlignment="1">
      <alignment/>
    </xf>
    <xf numFmtId="43" fontId="14" fillId="0" borderId="0" xfId="38" applyFont="1" applyAlignment="1">
      <alignment/>
    </xf>
    <xf numFmtId="0" fontId="0" fillId="0" borderId="15" xfId="0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31" xfId="0" applyBorder="1" applyAlignment="1">
      <alignment/>
    </xf>
    <xf numFmtId="43" fontId="18" fillId="0" borderId="15" xfId="38" applyFont="1" applyBorder="1" applyAlignment="1">
      <alignment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43" fontId="18" fillId="0" borderId="18" xfId="38" applyFont="1" applyBorder="1" applyAlignment="1">
      <alignment horizontal="center"/>
    </xf>
    <xf numFmtId="213" fontId="0" fillId="0" borderId="12" xfId="0" applyNumberFormat="1" applyBorder="1" applyAlignment="1">
      <alignment horizontal="center"/>
    </xf>
    <xf numFmtId="43" fontId="18" fillId="0" borderId="15" xfId="38" applyFont="1" applyBorder="1" applyAlignment="1">
      <alignment horizontal="right"/>
    </xf>
    <xf numFmtId="43" fontId="18" fillId="0" borderId="15" xfId="38" applyFont="1" applyBorder="1" applyAlignment="1">
      <alignment horizontal="center"/>
    </xf>
    <xf numFmtId="0" fontId="0" fillId="0" borderId="12" xfId="0" applyBorder="1" applyAlignment="1">
      <alignment horizontal="center"/>
    </xf>
    <xf numFmtId="43" fontId="18" fillId="0" borderId="0" xfId="38" applyFont="1" applyBorder="1" applyAlignment="1">
      <alignment/>
    </xf>
    <xf numFmtId="43" fontId="18" fillId="0" borderId="10" xfId="38" applyFont="1" applyBorder="1" applyAlignment="1">
      <alignment/>
    </xf>
    <xf numFmtId="43" fontId="18" fillId="0" borderId="10" xfId="38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15" fillId="0" borderId="33" xfId="0" applyFont="1" applyBorder="1" applyAlignment="1">
      <alignment/>
    </xf>
    <xf numFmtId="0" fontId="0" fillId="0" borderId="21" xfId="0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43" fontId="18" fillId="0" borderId="15" xfId="38" applyFont="1" applyFill="1" applyBorder="1" applyAlignment="1">
      <alignment/>
    </xf>
    <xf numFmtId="43" fontId="15" fillId="0" borderId="10" xfId="38" applyFont="1" applyBorder="1" applyAlignment="1">
      <alignment/>
    </xf>
    <xf numFmtId="43" fontId="15" fillId="0" borderId="0" xfId="38" applyFont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7" fillId="0" borderId="13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32" xfId="0" applyFont="1" applyBorder="1" applyAlignment="1">
      <alignment/>
    </xf>
    <xf numFmtId="0" fontId="20" fillId="0" borderId="18" xfId="0" applyFont="1" applyBorder="1" applyAlignment="1">
      <alignment/>
    </xf>
    <xf numFmtId="0" fontId="16" fillId="0" borderId="12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33" xfId="0" applyFont="1" applyBorder="1" applyAlignment="1">
      <alignment/>
    </xf>
    <xf numFmtId="0" fontId="20" fillId="0" borderId="32" xfId="0" applyFont="1" applyBorder="1" applyAlignment="1">
      <alignment/>
    </xf>
    <xf numFmtId="0" fontId="16" fillId="0" borderId="18" xfId="0" applyFont="1" applyBorder="1" applyAlignment="1">
      <alignment/>
    </xf>
    <xf numFmtId="0" fontId="20" fillId="0" borderId="12" xfId="0" applyFont="1" applyBorder="1" applyAlignment="1">
      <alignment/>
    </xf>
    <xf numFmtId="0" fontId="16" fillId="0" borderId="17" xfId="0" applyFont="1" applyBorder="1" applyAlignment="1">
      <alignment/>
    </xf>
    <xf numFmtId="0" fontId="20" fillId="0" borderId="14" xfId="0" applyFont="1" applyBorder="1" applyAlignment="1">
      <alignment/>
    </xf>
    <xf numFmtId="43" fontId="16" fillId="0" borderId="21" xfId="38" applyFont="1" applyBorder="1" applyAlignment="1">
      <alignment/>
    </xf>
    <xf numFmtId="43" fontId="16" fillId="0" borderId="15" xfId="38" applyFont="1" applyBorder="1" applyAlignment="1">
      <alignment/>
    </xf>
    <xf numFmtId="0" fontId="16" fillId="0" borderId="10" xfId="0" applyFont="1" applyBorder="1" applyAlignment="1">
      <alignment/>
    </xf>
    <xf numFmtId="43" fontId="20" fillId="0" borderId="21" xfId="38" applyFont="1" applyBorder="1" applyAlignment="1">
      <alignment/>
    </xf>
    <xf numFmtId="43" fontId="20" fillId="0" borderId="15" xfId="38" applyFont="1" applyBorder="1" applyAlignment="1">
      <alignment/>
    </xf>
    <xf numFmtId="43" fontId="16" fillId="0" borderId="10" xfId="38" applyFont="1" applyBorder="1" applyAlignment="1">
      <alignment/>
    </xf>
    <xf numFmtId="43" fontId="16" fillId="0" borderId="13" xfId="0" applyNumberFormat="1" applyFont="1" applyBorder="1" applyAlignment="1">
      <alignment/>
    </xf>
    <xf numFmtId="43" fontId="17" fillId="0" borderId="13" xfId="38" applyFont="1" applyBorder="1" applyAlignment="1">
      <alignment/>
    </xf>
    <xf numFmtId="0" fontId="1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43" fontId="9" fillId="0" borderId="11" xfId="38" applyFont="1" applyBorder="1" applyAlignment="1">
      <alignment horizontal="right"/>
    </xf>
    <xf numFmtId="0" fontId="12" fillId="0" borderId="13" xfId="38" applyNumberFormat="1" applyFont="1" applyBorder="1" applyAlignment="1">
      <alignment horizontal="center"/>
    </xf>
    <xf numFmtId="0" fontId="9" fillId="0" borderId="13" xfId="38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3" fontId="12" fillId="0" borderId="13" xfId="38" applyFont="1" applyBorder="1" applyAlignment="1">
      <alignment horizontal="right"/>
    </xf>
    <xf numFmtId="43" fontId="12" fillId="0" borderId="0" xfId="38" applyFont="1" applyBorder="1" applyAlignment="1">
      <alignment horizontal="right"/>
    </xf>
    <xf numFmtId="43" fontId="9" fillId="0" borderId="15" xfId="38" applyFont="1" applyBorder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43" fontId="24" fillId="0" borderId="0" xfId="38" applyFont="1" applyAlignment="1">
      <alignment/>
    </xf>
    <xf numFmtId="43" fontId="23" fillId="0" borderId="0" xfId="38" applyFont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9" fillId="0" borderId="35" xfId="0" applyNumberFormat="1" applyFont="1" applyBorder="1" applyAlignment="1">
      <alignment horizontal="center"/>
    </xf>
    <xf numFmtId="0" fontId="9" fillId="0" borderId="36" xfId="0" applyNumberFormat="1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9" fillId="0" borderId="37" xfId="0" applyNumberFormat="1" applyFont="1" applyBorder="1" applyAlignment="1">
      <alignment horizontal="center"/>
    </xf>
    <xf numFmtId="43" fontId="12" fillId="0" borderId="37" xfId="38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/>
    </xf>
    <xf numFmtId="0" fontId="9" fillId="0" borderId="39" xfId="0" applyNumberFormat="1" applyFont="1" applyBorder="1" applyAlignment="1">
      <alignment horizontal="center"/>
    </xf>
    <xf numFmtId="43" fontId="9" fillId="0" borderId="39" xfId="38" applyFont="1" applyBorder="1" applyAlignment="1">
      <alignment horizontal="right"/>
    </xf>
    <xf numFmtId="0" fontId="9" fillId="0" borderId="37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 vertical="center"/>
    </xf>
    <xf numFmtId="43" fontId="9" fillId="0" borderId="21" xfId="38" applyFont="1" applyBorder="1" applyAlignment="1">
      <alignment horizontal="right"/>
    </xf>
    <xf numFmtId="0" fontId="12" fillId="0" borderId="4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3" fontId="9" fillId="0" borderId="22" xfId="38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3" fontId="9" fillId="0" borderId="24" xfId="38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43" fontId="9" fillId="0" borderId="23" xfId="38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43" fontId="12" fillId="0" borderId="3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3" fontId="9" fillId="0" borderId="0" xfId="38" applyFont="1" applyBorder="1" applyAlignment="1">
      <alignment horizontal="center" vertical="center"/>
    </xf>
    <xf numFmtId="0" fontId="9" fillId="0" borderId="41" xfId="0" applyFont="1" applyBorder="1" applyAlignment="1">
      <alignment/>
    </xf>
    <xf numFmtId="0" fontId="9" fillId="0" borderId="41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3" fontId="9" fillId="0" borderId="41" xfId="38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3" fontId="9" fillId="0" borderId="15" xfId="38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43" fontId="12" fillId="0" borderId="13" xfId="38" applyFont="1" applyBorder="1" applyAlignment="1">
      <alignment/>
    </xf>
    <xf numFmtId="4" fontId="18" fillId="0" borderId="15" xfId="0" applyNumberFormat="1" applyFont="1" applyBorder="1" applyAlignment="1">
      <alignment/>
    </xf>
    <xf numFmtId="0" fontId="25" fillId="0" borderId="12" xfId="0" applyFont="1" applyBorder="1" applyAlignment="1">
      <alignment/>
    </xf>
    <xf numFmtId="43" fontId="15" fillId="0" borderId="13" xfId="38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42" xfId="0" applyFont="1" applyBorder="1" applyAlignment="1">
      <alignment horizontal="center"/>
    </xf>
    <xf numFmtId="43" fontId="18" fillId="0" borderId="31" xfId="38" applyFont="1" applyBorder="1" applyAlignment="1">
      <alignment/>
    </xf>
    <xf numFmtId="0" fontId="15" fillId="0" borderId="12" xfId="0" applyFont="1" applyBorder="1" applyAlignment="1">
      <alignment/>
    </xf>
    <xf numFmtId="194" fontId="15" fillId="0" borderId="13" xfId="38" applyNumberFormat="1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4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2" xfId="0" applyFont="1" applyBorder="1" applyAlignment="1">
      <alignment horizontal="right"/>
    </xf>
    <xf numFmtId="0" fontId="23" fillId="0" borderId="27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/>
    </xf>
    <xf numFmtId="0" fontId="23" fillId="0" borderId="28" xfId="0" applyFont="1" applyBorder="1" applyAlignment="1">
      <alignment horizontal="right"/>
    </xf>
    <xf numFmtId="209" fontId="0" fillId="0" borderId="0" xfId="0" applyNumberFormat="1" applyBorder="1" applyAlignment="1">
      <alignment horizontal="center"/>
    </xf>
    <xf numFmtId="43" fontId="15" fillId="0" borderId="25" xfId="38" applyFont="1" applyBorder="1" applyAlignment="1">
      <alignment/>
    </xf>
    <xf numFmtId="43" fontId="15" fillId="0" borderId="25" xfId="38" applyFont="1" applyBorder="1" applyAlignment="1">
      <alignment horizontal="center"/>
    </xf>
    <xf numFmtId="0" fontId="15" fillId="0" borderId="43" xfId="0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0" xfId="0" applyFont="1" applyBorder="1" applyAlignment="1">
      <alignment/>
    </xf>
    <xf numFmtId="43" fontId="18" fillId="0" borderId="0" xfId="38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3" fontId="18" fillId="0" borderId="11" xfId="38" applyFont="1" applyBorder="1" applyAlignment="1">
      <alignment/>
    </xf>
    <xf numFmtId="43" fontId="18" fillId="0" borderId="11" xfId="38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43" fontId="18" fillId="0" borderId="21" xfId="38" applyFont="1" applyBorder="1" applyAlignment="1">
      <alignment/>
    </xf>
    <xf numFmtId="43" fontId="18" fillId="0" borderId="12" xfId="38" applyFont="1" applyBorder="1" applyAlignment="1">
      <alignment/>
    </xf>
    <xf numFmtId="0" fontId="18" fillId="0" borderId="12" xfId="0" applyFont="1" applyBorder="1" applyAlignment="1">
      <alignment/>
    </xf>
    <xf numFmtId="43" fontId="18" fillId="0" borderId="0" xfId="38" applyFont="1" applyAlignment="1">
      <alignment/>
    </xf>
    <xf numFmtId="43" fontId="15" fillId="0" borderId="37" xfId="38" applyFont="1" applyBorder="1" applyAlignment="1">
      <alignment/>
    </xf>
    <xf numFmtId="43" fontId="15" fillId="0" borderId="37" xfId="38" applyFont="1" applyBorder="1" applyAlignment="1">
      <alignment horizontal="center"/>
    </xf>
    <xf numFmtId="0" fontId="15" fillId="0" borderId="45" xfId="0" applyFont="1" applyBorder="1" applyAlignment="1">
      <alignment/>
    </xf>
    <xf numFmtId="0" fontId="15" fillId="0" borderId="46" xfId="0" applyFont="1" applyBorder="1" applyAlignment="1">
      <alignment horizontal="right"/>
    </xf>
    <xf numFmtId="43" fontId="18" fillId="0" borderId="15" xfId="38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43" fontId="15" fillId="0" borderId="13" xfId="38" applyFont="1" applyBorder="1" applyAlignment="1">
      <alignment horizontal="center"/>
    </xf>
    <xf numFmtId="43" fontId="15" fillId="0" borderId="16" xfId="38" applyFont="1" applyBorder="1" applyAlignment="1">
      <alignment/>
    </xf>
    <xf numFmtId="0" fontId="15" fillId="0" borderId="10" xfId="0" applyFont="1" applyBorder="1" applyAlignment="1">
      <alignment horizontal="center"/>
    </xf>
    <xf numFmtId="4" fontId="0" fillId="0" borderId="15" xfId="0" applyNumberFormat="1" applyBorder="1" applyAlignment="1">
      <alignment/>
    </xf>
    <xf numFmtId="0" fontId="15" fillId="0" borderId="12" xfId="0" applyFont="1" applyFill="1" applyBorder="1" applyAlignment="1">
      <alignment/>
    </xf>
    <xf numFmtId="4" fontId="0" fillId="0" borderId="15" xfId="0" applyNumberFormat="1" applyBorder="1" applyAlignment="1">
      <alignment horizontal="right"/>
    </xf>
    <xf numFmtId="0" fontId="24" fillId="0" borderId="12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30" xfId="0" applyBorder="1" applyAlignment="1">
      <alignment horizontal="center"/>
    </xf>
    <xf numFmtId="4" fontId="0" fillId="0" borderId="30" xfId="0" applyNumberFormat="1" applyBorder="1" applyAlignment="1">
      <alignment/>
    </xf>
    <xf numFmtId="0" fontId="15" fillId="0" borderId="17" xfId="0" applyFont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15" xfId="0" applyFont="1" applyBorder="1" applyAlignment="1">
      <alignment/>
    </xf>
    <xf numFmtId="4" fontId="0" fillId="0" borderId="21" xfId="0" applyNumberFormat="1" applyBorder="1" applyAlignment="1">
      <alignment/>
    </xf>
    <xf numFmtId="4" fontId="15" fillId="0" borderId="13" xfId="0" applyNumberFormat="1" applyFont="1" applyBorder="1" applyAlignment="1">
      <alignment/>
    </xf>
    <xf numFmtId="4" fontId="15" fillId="0" borderId="15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0" fontId="0" fillId="0" borderId="0" xfId="0" applyAlignment="1">
      <alignment horizontal="left"/>
    </xf>
    <xf numFmtId="43" fontId="15" fillId="0" borderId="0" xfId="38" applyFont="1" applyAlignment="1">
      <alignment/>
    </xf>
    <xf numFmtId="43" fontId="18" fillId="0" borderId="0" xfId="38" applyFont="1" applyAlignment="1">
      <alignment horizontal="center"/>
    </xf>
    <xf numFmtId="43" fontId="18" fillId="0" borderId="0" xfId="38" applyFont="1" applyBorder="1" applyAlignment="1">
      <alignment horizontal="right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43" fontId="15" fillId="0" borderId="0" xfId="0" applyNumberFormat="1" applyFont="1" applyBorder="1" applyAlignment="1">
      <alignment/>
    </xf>
    <xf numFmtId="43" fontId="26" fillId="0" borderId="0" xfId="38" applyFont="1" applyBorder="1" applyAlignment="1">
      <alignment/>
    </xf>
    <xf numFmtId="0" fontId="24" fillId="0" borderId="0" xfId="0" applyFont="1" applyAlignment="1">
      <alignment/>
    </xf>
    <xf numFmtId="43" fontId="15" fillId="0" borderId="20" xfId="0" applyNumberFormat="1" applyFont="1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 horizontal="center"/>
    </xf>
    <xf numFmtId="0" fontId="23" fillId="0" borderId="0" xfId="0" applyFont="1" applyAlignment="1">
      <alignment/>
    </xf>
    <xf numFmtId="43" fontId="15" fillId="0" borderId="20" xfId="38" applyFont="1" applyBorder="1" applyAlignment="1">
      <alignment/>
    </xf>
    <xf numFmtId="43" fontId="15" fillId="0" borderId="20" xfId="38" applyFont="1" applyBorder="1" applyAlignment="1">
      <alignment/>
    </xf>
    <xf numFmtId="0" fontId="15" fillId="0" borderId="3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applyFont="1" applyAlignment="1">
      <alignment/>
    </xf>
    <xf numFmtId="43" fontId="9" fillId="0" borderId="15" xfId="38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43" fontId="9" fillId="0" borderId="47" xfId="38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43" fontId="18" fillId="0" borderId="30" xfId="38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43" fontId="15" fillId="0" borderId="0" xfId="38" applyFont="1" applyBorder="1" applyAlignment="1">
      <alignment horizontal="center"/>
    </xf>
    <xf numFmtId="0" fontId="18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3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 quotePrefix="1">
      <alignment horizontal="center"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 horizontal="center"/>
    </xf>
    <xf numFmtId="43" fontId="34" fillId="0" borderId="0" xfId="38" applyFont="1" applyAlignment="1">
      <alignment/>
    </xf>
    <xf numFmtId="43" fontId="34" fillId="0" borderId="11" xfId="38" applyFont="1" applyBorder="1" applyAlignment="1">
      <alignment/>
    </xf>
    <xf numFmtId="43" fontId="17" fillId="0" borderId="0" xfId="38" applyFont="1" applyBorder="1" applyAlignment="1">
      <alignment/>
    </xf>
    <xf numFmtId="43" fontId="34" fillId="0" borderId="0" xfId="38" applyFont="1" applyBorder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43" fontId="2" fillId="0" borderId="0" xfId="38" applyFont="1" applyBorder="1" applyAlignment="1">
      <alignment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43" fontId="2" fillId="0" borderId="20" xfId="0" applyNumberFormat="1" applyFont="1" applyBorder="1" applyAlignment="1">
      <alignment/>
    </xf>
    <xf numFmtId="43" fontId="24" fillId="0" borderId="0" xfId="38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12" fillId="0" borderId="38" xfId="0" applyFont="1" applyBorder="1" applyAlignment="1">
      <alignment/>
    </xf>
    <xf numFmtId="0" fontId="9" fillId="0" borderId="38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/>
    </xf>
    <xf numFmtId="0" fontId="9" fillId="0" borderId="15" xfId="0" applyNumberFormat="1" applyFont="1" applyBorder="1" applyAlignment="1">
      <alignment horizontal="center"/>
    </xf>
    <xf numFmtId="43" fontId="9" fillId="0" borderId="0" xfId="38" applyFont="1" applyAlignment="1">
      <alignment/>
    </xf>
    <xf numFmtId="0" fontId="9" fillId="0" borderId="12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44" xfId="0" applyFont="1" applyBorder="1" applyAlignment="1">
      <alignment/>
    </xf>
    <xf numFmtId="0" fontId="18" fillId="0" borderId="12" xfId="0" applyFont="1" applyFill="1" applyBorder="1" applyAlignment="1">
      <alignment/>
    </xf>
    <xf numFmtId="43" fontId="18" fillId="0" borderId="10" xfId="38" applyFont="1" applyBorder="1" applyAlignment="1">
      <alignment/>
    </xf>
    <xf numFmtId="0" fontId="18" fillId="0" borderId="11" xfId="0" applyFont="1" applyFill="1" applyBorder="1" applyAlignment="1">
      <alignment/>
    </xf>
    <xf numFmtId="4" fontId="18" fillId="0" borderId="10" xfId="0" applyNumberFormat="1" applyFont="1" applyBorder="1" applyAlignment="1">
      <alignment horizontal="right"/>
    </xf>
    <xf numFmtId="43" fontId="24" fillId="0" borderId="0" xfId="38" applyFont="1" applyBorder="1" applyAlignment="1">
      <alignment horizontal="right"/>
    </xf>
    <xf numFmtId="43" fontId="24" fillId="0" borderId="0" xfId="38" applyFont="1" applyAlignment="1">
      <alignment horizontal="right"/>
    </xf>
    <xf numFmtId="0" fontId="27" fillId="0" borderId="0" xfId="0" applyFont="1" applyAlignment="1">
      <alignment/>
    </xf>
    <xf numFmtId="43" fontId="24" fillId="0" borderId="0" xfId="38" applyFont="1" applyBorder="1" applyAlignment="1">
      <alignment/>
    </xf>
    <xf numFmtId="43" fontId="24" fillId="0" borderId="0" xfId="38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/>
    </xf>
    <xf numFmtId="0" fontId="36" fillId="0" borderId="4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4" fillId="0" borderId="12" xfId="0" applyFont="1" applyBorder="1" applyAlignment="1">
      <alignment horizontal="left" vertical="center"/>
    </xf>
    <xf numFmtId="0" fontId="34" fillId="0" borderId="15" xfId="0" applyFont="1" applyBorder="1" applyAlignment="1">
      <alignment horizontal="center" vertical="center"/>
    </xf>
    <xf numFmtId="43" fontId="34" fillId="0" borderId="15" xfId="38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4" fillId="0" borderId="48" xfId="0" applyFont="1" applyBorder="1" applyAlignment="1">
      <alignment horizontal="left" vertical="center"/>
    </xf>
    <xf numFmtId="0" fontId="34" fillId="0" borderId="47" xfId="0" applyFont="1" applyBorder="1" applyAlignment="1">
      <alignment horizontal="center" vertical="center"/>
    </xf>
    <xf numFmtId="43" fontId="34" fillId="0" borderId="47" xfId="38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4" fillId="0" borderId="38" xfId="0" applyFont="1" applyBorder="1" applyAlignment="1">
      <alignment horizontal="left"/>
    </xf>
    <xf numFmtId="0" fontId="34" fillId="0" borderId="24" xfId="0" applyNumberFormat="1" applyFont="1" applyBorder="1" applyAlignment="1">
      <alignment horizontal="center"/>
    </xf>
    <xf numFmtId="43" fontId="34" fillId="0" borderId="24" xfId="38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41" xfId="0" applyNumberFormat="1" applyFont="1" applyBorder="1" applyAlignment="1">
      <alignment horizontal="center"/>
    </xf>
    <xf numFmtId="43" fontId="9" fillId="0" borderId="41" xfId="38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31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32" xfId="0" applyFont="1" applyBorder="1" applyAlignment="1">
      <alignment horizontal="left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horizontal="left"/>
    </xf>
    <xf numFmtId="0" fontId="41" fillId="0" borderId="0" xfId="0" applyFont="1" applyBorder="1" applyAlignment="1">
      <alignment/>
    </xf>
    <xf numFmtId="213" fontId="41" fillId="0" borderId="15" xfId="0" applyNumberFormat="1" applyFont="1" applyBorder="1" applyAlignment="1">
      <alignment horizontal="center"/>
    </xf>
    <xf numFmtId="43" fontId="41" fillId="0" borderId="12" xfId="38" applyFont="1" applyBorder="1" applyAlignment="1">
      <alignment horizontal="center"/>
    </xf>
    <xf numFmtId="0" fontId="41" fillId="0" borderId="0" xfId="0" applyFont="1" applyFill="1" applyBorder="1" applyAlignment="1">
      <alignment/>
    </xf>
    <xf numFmtId="0" fontId="38" fillId="0" borderId="12" xfId="0" applyFont="1" applyBorder="1" applyAlignment="1">
      <alignment horizontal="center" vertical="center"/>
    </xf>
    <xf numFmtId="213" fontId="41" fillId="0" borderId="12" xfId="0" applyNumberFormat="1" applyFont="1" applyBorder="1" applyAlignment="1">
      <alignment horizontal="center"/>
    </xf>
    <xf numFmtId="0" fontId="38" fillId="0" borderId="0" xfId="0" applyFont="1" applyFill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15" xfId="0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15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213" fontId="41" fillId="0" borderId="10" xfId="0" applyNumberFormat="1" applyFont="1" applyBorder="1" applyAlignment="1">
      <alignment horizontal="center"/>
    </xf>
    <xf numFmtId="43" fontId="38" fillId="0" borderId="0" xfId="38" applyFont="1" applyBorder="1" applyAlignment="1">
      <alignment/>
    </xf>
    <xf numFmtId="43" fontId="41" fillId="0" borderId="0" xfId="38" applyFont="1" applyBorder="1" applyAlignment="1">
      <alignment/>
    </xf>
    <xf numFmtId="43" fontId="39" fillId="0" borderId="0" xfId="38" applyFont="1" applyAlignment="1">
      <alignment/>
    </xf>
    <xf numFmtId="0" fontId="42" fillId="0" borderId="0" xfId="0" applyFont="1" applyAlignment="1">
      <alignment/>
    </xf>
    <xf numFmtId="43" fontId="41" fillId="0" borderId="0" xfId="38" applyFont="1" applyAlignment="1">
      <alignment/>
    </xf>
    <xf numFmtId="43" fontId="38" fillId="0" borderId="51" xfId="38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41" xfId="0" applyFont="1" applyBorder="1" applyAlignment="1">
      <alignment/>
    </xf>
    <xf numFmtId="43" fontId="38" fillId="0" borderId="0" xfId="38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43" fontId="43" fillId="0" borderId="35" xfId="38" applyFont="1" applyBorder="1" applyAlignment="1">
      <alignment horizontal="right"/>
    </xf>
    <xf numFmtId="0" fontId="38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38" fillId="0" borderId="0" xfId="0" applyFont="1" applyBorder="1" applyAlignment="1">
      <alignment horizontal="center" vertical="center"/>
    </xf>
    <xf numFmtId="43" fontId="41" fillId="0" borderId="18" xfId="38" applyFont="1" applyBorder="1" applyAlignment="1">
      <alignment/>
    </xf>
    <xf numFmtId="0" fontId="38" fillId="0" borderId="45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43" fontId="38" fillId="0" borderId="26" xfId="38" applyFont="1" applyBorder="1" applyAlignment="1">
      <alignment/>
    </xf>
    <xf numFmtId="43" fontId="38" fillId="0" borderId="26" xfId="0" applyNumberFormat="1" applyFont="1" applyBorder="1" applyAlignment="1">
      <alignment/>
    </xf>
    <xf numFmtId="43" fontId="38" fillId="0" borderId="12" xfId="38" applyFont="1" applyBorder="1" applyAlignment="1">
      <alignment/>
    </xf>
    <xf numFmtId="43" fontId="38" fillId="0" borderId="42" xfId="38" applyFont="1" applyBorder="1" applyAlignment="1">
      <alignment/>
    </xf>
    <xf numFmtId="43" fontId="38" fillId="0" borderId="42" xfId="38" applyFont="1" applyBorder="1" applyAlignment="1">
      <alignment horizontal="center"/>
    </xf>
    <xf numFmtId="43" fontId="38" fillId="0" borderId="42" xfId="0" applyNumberFormat="1" applyFont="1" applyBorder="1" applyAlignment="1">
      <alignment/>
    </xf>
    <xf numFmtId="0" fontId="38" fillId="0" borderId="32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43" fontId="38" fillId="0" borderId="44" xfId="38" applyFont="1" applyBorder="1" applyAlignment="1">
      <alignment horizontal="center"/>
    </xf>
    <xf numFmtId="43" fontId="38" fillId="0" borderId="52" xfId="38" applyFont="1" applyBorder="1" applyAlignment="1">
      <alignment/>
    </xf>
    <xf numFmtId="43" fontId="38" fillId="0" borderId="32" xfId="38" applyFont="1" applyBorder="1" applyAlignment="1">
      <alignment horizontal="center"/>
    </xf>
    <xf numFmtId="43" fontId="38" fillId="0" borderId="14" xfId="38" applyFont="1" applyBorder="1" applyAlignment="1">
      <alignment horizontal="center"/>
    </xf>
    <xf numFmtId="43" fontId="38" fillId="0" borderId="11" xfId="38" applyFont="1" applyBorder="1" applyAlignment="1">
      <alignment/>
    </xf>
    <xf numFmtId="43" fontId="41" fillId="0" borderId="11" xfId="38" applyFont="1" applyBorder="1" applyAlignment="1">
      <alignment/>
    </xf>
    <xf numFmtId="43" fontId="38" fillId="0" borderId="20" xfId="0" applyNumberFormat="1" applyFont="1" applyBorder="1" applyAlignment="1">
      <alignment/>
    </xf>
    <xf numFmtId="43" fontId="23" fillId="0" borderId="0" xfId="38" applyFont="1" applyAlignment="1">
      <alignment horizontal="center"/>
    </xf>
    <xf numFmtId="0" fontId="38" fillId="0" borderId="21" xfId="0" applyFont="1" applyBorder="1" applyAlignment="1">
      <alignment horizontal="center" vertical="center" wrapText="1"/>
    </xf>
    <xf numFmtId="0" fontId="9" fillId="0" borderId="53" xfId="0" applyFont="1" applyBorder="1" applyAlignment="1">
      <alignment/>
    </xf>
    <xf numFmtId="0" fontId="12" fillId="0" borderId="53" xfId="0" applyNumberFormat="1" applyFont="1" applyBorder="1" applyAlignment="1">
      <alignment horizontal="center"/>
    </xf>
    <xf numFmtId="43" fontId="9" fillId="0" borderId="53" xfId="38" applyFont="1" applyBorder="1" applyAlignment="1">
      <alignment horizontal="right"/>
    </xf>
    <xf numFmtId="0" fontId="12" fillId="0" borderId="11" xfId="0" applyNumberFormat="1" applyFont="1" applyBorder="1" applyAlignment="1">
      <alignment horizontal="center"/>
    </xf>
    <xf numFmtId="0" fontId="34" fillId="0" borderId="38" xfId="0" applyNumberFormat="1" applyFont="1" applyBorder="1" applyAlignment="1">
      <alignment horizontal="center"/>
    </xf>
    <xf numFmtId="0" fontId="34" fillId="0" borderId="54" xfId="0" applyFont="1" applyBorder="1" applyAlignment="1">
      <alignment horizontal="left"/>
    </xf>
    <xf numFmtId="43" fontId="9" fillId="0" borderId="35" xfId="38" applyFont="1" applyBorder="1" applyAlignment="1">
      <alignment horizontal="right"/>
    </xf>
    <xf numFmtId="43" fontId="30" fillId="0" borderId="0" xfId="38" applyFont="1" applyAlignment="1">
      <alignment/>
    </xf>
    <xf numFmtId="0" fontId="9" fillId="0" borderId="0" xfId="0" applyFont="1" applyAlignment="1">
      <alignment horizontal="left"/>
    </xf>
    <xf numFmtId="0" fontId="38" fillId="0" borderId="15" xfId="0" applyFont="1" applyBorder="1" applyAlignment="1">
      <alignment horizontal="center"/>
    </xf>
    <xf numFmtId="43" fontId="41" fillId="0" borderId="15" xfId="38" applyFont="1" applyBorder="1" applyAlignment="1">
      <alignment/>
    </xf>
    <xf numFmtId="43" fontId="38" fillId="0" borderId="15" xfId="38" applyFont="1" applyBorder="1" applyAlignment="1">
      <alignment/>
    </xf>
    <xf numFmtId="43" fontId="38" fillId="0" borderId="15" xfId="0" applyNumberFormat="1" applyFont="1" applyBorder="1" applyAlignment="1">
      <alignment/>
    </xf>
    <xf numFmtId="43" fontId="41" fillId="0" borderId="12" xfId="38" applyFont="1" applyBorder="1" applyAlignment="1">
      <alignment/>
    </xf>
    <xf numFmtId="0" fontId="38" fillId="0" borderId="27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43" fontId="38" fillId="0" borderId="37" xfId="38" applyFont="1" applyBorder="1" applyAlignment="1">
      <alignment/>
    </xf>
    <xf numFmtId="43" fontId="38" fillId="0" borderId="13" xfId="38" applyFont="1" applyBorder="1" applyAlignment="1">
      <alignment/>
    </xf>
    <xf numFmtId="43" fontId="38" fillId="0" borderId="16" xfId="38" applyFont="1" applyBorder="1" applyAlignment="1">
      <alignment/>
    </xf>
    <xf numFmtId="0" fontId="41" fillId="0" borderId="15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15" xfId="0" applyFont="1" applyBorder="1" applyAlignment="1">
      <alignment/>
    </xf>
    <xf numFmtId="43" fontId="38" fillId="0" borderId="55" xfId="38" applyFont="1" applyBorder="1" applyAlignment="1">
      <alignment horizontal="center"/>
    </xf>
    <xf numFmtId="43" fontId="38" fillId="0" borderId="31" xfId="38" applyFont="1" applyBorder="1" applyAlignment="1">
      <alignment horizontal="center"/>
    </xf>
    <xf numFmtId="0" fontId="38" fillId="0" borderId="15" xfId="0" applyFont="1" applyBorder="1" applyAlignment="1">
      <alignment horizontal="center" vertical="center" wrapText="1"/>
    </xf>
    <xf numFmtId="43" fontId="38" fillId="0" borderId="15" xfId="38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10" xfId="0" applyFont="1" applyBorder="1" applyAlignment="1">
      <alignment/>
    </xf>
    <xf numFmtId="0" fontId="41" fillId="0" borderId="10" xfId="0" applyFont="1" applyBorder="1" applyAlignment="1">
      <alignment/>
    </xf>
    <xf numFmtId="43" fontId="38" fillId="0" borderId="56" xfId="0" applyNumberFormat="1" applyFont="1" applyBorder="1" applyAlignment="1">
      <alignment/>
    </xf>
    <xf numFmtId="43" fontId="38" fillId="0" borderId="33" xfId="38" applyFont="1" applyBorder="1" applyAlignment="1">
      <alignment horizontal="center"/>
    </xf>
    <xf numFmtId="43" fontId="38" fillId="0" borderId="17" xfId="38" applyFont="1" applyBorder="1" applyAlignment="1">
      <alignment horizontal="center"/>
    </xf>
    <xf numFmtId="43" fontId="12" fillId="0" borderId="13" xfId="38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43" fontId="9" fillId="0" borderId="0" xfId="38" applyFont="1" applyBorder="1" applyAlignment="1">
      <alignment/>
    </xf>
    <xf numFmtId="43" fontId="9" fillId="0" borderId="0" xfId="38" applyFont="1" applyBorder="1" applyAlignment="1">
      <alignment horizontal="center"/>
    </xf>
    <xf numFmtId="43" fontId="12" fillId="0" borderId="0" xfId="38" applyFont="1" applyBorder="1" applyAlignment="1">
      <alignment horizontal="center"/>
    </xf>
    <xf numFmtId="0" fontId="9" fillId="0" borderId="41" xfId="0" applyFont="1" applyBorder="1" applyAlignment="1">
      <alignment/>
    </xf>
    <xf numFmtId="43" fontId="9" fillId="0" borderId="41" xfId="38" applyFont="1" applyBorder="1" applyAlignment="1">
      <alignment horizontal="center"/>
    </xf>
    <xf numFmtId="43" fontId="12" fillId="0" borderId="0" xfId="38" applyFont="1" applyBorder="1" applyAlignment="1">
      <alignment/>
    </xf>
    <xf numFmtId="43" fontId="12" fillId="0" borderId="41" xfId="38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43" fontId="41" fillId="0" borderId="15" xfId="38" applyFont="1" applyBorder="1" applyAlignment="1">
      <alignment horizontal="center"/>
    </xf>
    <xf numFmtId="0" fontId="17" fillId="0" borderId="10" xfId="0" applyFont="1" applyBorder="1" applyAlignment="1">
      <alignment/>
    </xf>
    <xf numFmtId="0" fontId="20" fillId="0" borderId="41" xfId="0" applyFont="1" applyBorder="1" applyAlignment="1">
      <alignment/>
    </xf>
    <xf numFmtId="0" fontId="39" fillId="0" borderId="25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43" fontId="12" fillId="0" borderId="0" xfId="38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15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31" xfId="0" applyFont="1" applyBorder="1" applyAlignment="1" quotePrefix="1">
      <alignment horizontal="right"/>
    </xf>
    <xf numFmtId="0" fontId="15" fillId="0" borderId="31" xfId="0" applyFont="1" applyBorder="1" applyAlignment="1">
      <alignment horizontal="right"/>
    </xf>
    <xf numFmtId="0" fontId="15" fillId="0" borderId="59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3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23" fillId="0" borderId="3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0" xfId="0" applyFont="1" applyAlignment="1" quotePrefix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 quotePrefix="1">
      <alignment horizontal="center"/>
    </xf>
    <xf numFmtId="43" fontId="23" fillId="0" borderId="0" xfId="38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43" fontId="15" fillId="0" borderId="0" xfId="38" applyFont="1" applyAlignment="1">
      <alignment horizontal="center"/>
    </xf>
    <xf numFmtId="4" fontId="36" fillId="0" borderId="0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4" fontId="17" fillId="0" borderId="0" xfId="0" applyNumberFormat="1" applyFont="1" applyBorder="1" applyAlignment="1">
      <alignment horizontal="center"/>
    </xf>
    <xf numFmtId="43" fontId="17" fillId="0" borderId="56" xfId="0" applyNumberFormat="1" applyFont="1" applyBorder="1" applyAlignment="1">
      <alignment horizontal="left"/>
    </xf>
    <xf numFmtId="43" fontId="17" fillId="0" borderId="20" xfId="0" applyNumberFormat="1" applyFont="1" applyBorder="1" applyAlignment="1">
      <alignment horizontal="left"/>
    </xf>
    <xf numFmtId="0" fontId="17" fillId="0" borderId="52" xfId="0" applyFont="1" applyBorder="1" applyAlignment="1">
      <alignment horizontal="lef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3" fontId="13" fillId="0" borderId="0" xfId="38" applyFont="1" applyAlignment="1">
      <alignment horizontal="center"/>
    </xf>
    <xf numFmtId="0" fontId="38" fillId="0" borderId="33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38" fillId="0" borderId="32" xfId="0" applyFont="1" applyBorder="1" applyAlignment="1">
      <alignment horizontal="left" vertical="center" wrapText="1"/>
    </xf>
    <xf numFmtId="0" fontId="34" fillId="0" borderId="0" xfId="0" applyFont="1" applyAlignment="1">
      <alignment horizontal="center"/>
    </xf>
    <xf numFmtId="0" fontId="36" fillId="0" borderId="0" xfId="0" applyFont="1" applyAlignment="1" quotePrefix="1">
      <alignment horizontal="center"/>
    </xf>
    <xf numFmtId="0" fontId="9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9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236</xdr:row>
      <xdr:rowOff>9525</xdr:rowOff>
    </xdr:from>
    <xdr:to>
      <xdr:col>9</xdr:col>
      <xdr:colOff>19050</xdr:colOff>
      <xdr:row>236</xdr:row>
      <xdr:rowOff>9525</xdr:rowOff>
    </xdr:to>
    <xdr:sp>
      <xdr:nvSpPr>
        <xdr:cNvPr id="1" name="Line 31"/>
        <xdr:cNvSpPr>
          <a:spLocks/>
        </xdr:cNvSpPr>
      </xdr:nvSpPr>
      <xdr:spPr>
        <a:xfrm>
          <a:off x="5534025" y="623125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695325</xdr:colOff>
      <xdr:row>236</xdr:row>
      <xdr:rowOff>247650</xdr:rowOff>
    </xdr:from>
    <xdr:to>
      <xdr:col>9</xdr:col>
      <xdr:colOff>0</xdr:colOff>
      <xdr:row>236</xdr:row>
      <xdr:rowOff>247650</xdr:rowOff>
    </xdr:to>
    <xdr:sp>
      <xdr:nvSpPr>
        <xdr:cNvPr id="2" name="Line 32"/>
        <xdr:cNvSpPr>
          <a:spLocks/>
        </xdr:cNvSpPr>
      </xdr:nvSpPr>
      <xdr:spPr>
        <a:xfrm>
          <a:off x="5534025" y="62550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64</xdr:row>
      <xdr:rowOff>0</xdr:rowOff>
    </xdr:from>
    <xdr:to>
      <xdr:col>5</xdr:col>
      <xdr:colOff>9525</xdr:colOff>
      <xdr:row>65</xdr:row>
      <xdr:rowOff>0</xdr:rowOff>
    </xdr:to>
    <xdr:sp>
      <xdr:nvSpPr>
        <xdr:cNvPr id="3" name="Line 47"/>
        <xdr:cNvSpPr>
          <a:spLocks/>
        </xdr:cNvSpPr>
      </xdr:nvSpPr>
      <xdr:spPr>
        <a:xfrm flipH="1">
          <a:off x="9525" y="175831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9</xdr:col>
      <xdr:colOff>0</xdr:colOff>
      <xdr:row>64</xdr:row>
      <xdr:rowOff>266700</xdr:rowOff>
    </xdr:to>
    <xdr:sp>
      <xdr:nvSpPr>
        <xdr:cNvPr id="4" name="Line 48"/>
        <xdr:cNvSpPr>
          <a:spLocks/>
        </xdr:cNvSpPr>
      </xdr:nvSpPr>
      <xdr:spPr>
        <a:xfrm flipH="1">
          <a:off x="4848225" y="175831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6</xdr:col>
      <xdr:colOff>9525</xdr:colOff>
      <xdr:row>73</xdr:row>
      <xdr:rowOff>0</xdr:rowOff>
    </xdr:to>
    <xdr:sp>
      <xdr:nvSpPr>
        <xdr:cNvPr id="5" name="Line 1"/>
        <xdr:cNvSpPr>
          <a:spLocks/>
        </xdr:cNvSpPr>
      </xdr:nvSpPr>
      <xdr:spPr>
        <a:xfrm flipH="1">
          <a:off x="1019175" y="19288125"/>
          <a:ext cx="9715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72</xdr:row>
      <xdr:rowOff>0</xdr:rowOff>
    </xdr:from>
    <xdr:to>
      <xdr:col>10</xdr:col>
      <xdr:colOff>0</xdr:colOff>
      <xdr:row>72</xdr:row>
      <xdr:rowOff>266700</xdr:rowOff>
    </xdr:to>
    <xdr:sp>
      <xdr:nvSpPr>
        <xdr:cNvPr id="6" name="Line 2"/>
        <xdr:cNvSpPr>
          <a:spLocks/>
        </xdr:cNvSpPr>
      </xdr:nvSpPr>
      <xdr:spPr>
        <a:xfrm flipH="1">
          <a:off x="5543550" y="19288125"/>
          <a:ext cx="1028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321</xdr:row>
      <xdr:rowOff>19050</xdr:rowOff>
    </xdr:from>
    <xdr:to>
      <xdr:col>10</xdr:col>
      <xdr:colOff>9525</xdr:colOff>
      <xdr:row>321</xdr:row>
      <xdr:rowOff>19050</xdr:rowOff>
    </xdr:to>
    <xdr:sp>
      <xdr:nvSpPr>
        <xdr:cNvPr id="7" name="Line 8"/>
        <xdr:cNvSpPr>
          <a:spLocks/>
        </xdr:cNvSpPr>
      </xdr:nvSpPr>
      <xdr:spPr>
        <a:xfrm>
          <a:off x="6572250" y="82877025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322</xdr:row>
      <xdr:rowOff>161925</xdr:rowOff>
    </xdr:from>
    <xdr:to>
      <xdr:col>10</xdr:col>
      <xdr:colOff>0</xdr:colOff>
      <xdr:row>322</xdr:row>
      <xdr:rowOff>161925</xdr:rowOff>
    </xdr:to>
    <xdr:sp>
      <xdr:nvSpPr>
        <xdr:cNvPr id="8" name="Line 9"/>
        <xdr:cNvSpPr>
          <a:spLocks/>
        </xdr:cNvSpPr>
      </xdr:nvSpPr>
      <xdr:spPr>
        <a:xfrm>
          <a:off x="6572250" y="831818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321</xdr:row>
      <xdr:rowOff>19050</xdr:rowOff>
    </xdr:from>
    <xdr:to>
      <xdr:col>10</xdr:col>
      <xdr:colOff>9525</xdr:colOff>
      <xdr:row>321</xdr:row>
      <xdr:rowOff>19050</xdr:rowOff>
    </xdr:to>
    <xdr:sp>
      <xdr:nvSpPr>
        <xdr:cNvPr id="9" name="Line 21"/>
        <xdr:cNvSpPr>
          <a:spLocks/>
        </xdr:cNvSpPr>
      </xdr:nvSpPr>
      <xdr:spPr>
        <a:xfrm>
          <a:off x="6572250" y="82877025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322</xdr:row>
      <xdr:rowOff>161925</xdr:rowOff>
    </xdr:from>
    <xdr:to>
      <xdr:col>10</xdr:col>
      <xdr:colOff>0</xdr:colOff>
      <xdr:row>322</xdr:row>
      <xdr:rowOff>161925</xdr:rowOff>
    </xdr:to>
    <xdr:sp>
      <xdr:nvSpPr>
        <xdr:cNvPr id="10" name="Line 22"/>
        <xdr:cNvSpPr>
          <a:spLocks/>
        </xdr:cNvSpPr>
      </xdr:nvSpPr>
      <xdr:spPr>
        <a:xfrm>
          <a:off x="6572250" y="831818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321</xdr:row>
      <xdr:rowOff>19050</xdr:rowOff>
    </xdr:from>
    <xdr:to>
      <xdr:col>10</xdr:col>
      <xdr:colOff>9525</xdr:colOff>
      <xdr:row>321</xdr:row>
      <xdr:rowOff>19050</xdr:rowOff>
    </xdr:to>
    <xdr:sp>
      <xdr:nvSpPr>
        <xdr:cNvPr id="11" name="Line 28"/>
        <xdr:cNvSpPr>
          <a:spLocks/>
        </xdr:cNvSpPr>
      </xdr:nvSpPr>
      <xdr:spPr>
        <a:xfrm>
          <a:off x="6572250" y="82877025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321</xdr:row>
      <xdr:rowOff>19050</xdr:rowOff>
    </xdr:from>
    <xdr:to>
      <xdr:col>10</xdr:col>
      <xdr:colOff>9525</xdr:colOff>
      <xdr:row>321</xdr:row>
      <xdr:rowOff>19050</xdr:rowOff>
    </xdr:to>
    <xdr:sp>
      <xdr:nvSpPr>
        <xdr:cNvPr id="12" name="Line 29"/>
        <xdr:cNvSpPr>
          <a:spLocks/>
        </xdr:cNvSpPr>
      </xdr:nvSpPr>
      <xdr:spPr>
        <a:xfrm>
          <a:off x="6572250" y="82877025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298</xdr:row>
      <xdr:rowOff>19050</xdr:rowOff>
    </xdr:from>
    <xdr:to>
      <xdr:col>10</xdr:col>
      <xdr:colOff>28575</xdr:colOff>
      <xdr:row>298</xdr:row>
      <xdr:rowOff>19050</xdr:rowOff>
    </xdr:to>
    <xdr:sp>
      <xdr:nvSpPr>
        <xdr:cNvPr id="13" name="Line 30"/>
        <xdr:cNvSpPr>
          <a:spLocks/>
        </xdr:cNvSpPr>
      </xdr:nvSpPr>
      <xdr:spPr>
        <a:xfrm>
          <a:off x="6572250" y="77009625"/>
          <a:ext cx="28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294</xdr:row>
      <xdr:rowOff>9525</xdr:rowOff>
    </xdr:from>
    <xdr:to>
      <xdr:col>10</xdr:col>
      <xdr:colOff>19050</xdr:colOff>
      <xdr:row>294</xdr:row>
      <xdr:rowOff>9525</xdr:rowOff>
    </xdr:to>
    <xdr:sp>
      <xdr:nvSpPr>
        <xdr:cNvPr id="14" name="Line 32"/>
        <xdr:cNvSpPr>
          <a:spLocks/>
        </xdr:cNvSpPr>
      </xdr:nvSpPr>
      <xdr:spPr>
        <a:xfrm>
          <a:off x="6572250" y="758952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294</xdr:row>
      <xdr:rowOff>257175</xdr:rowOff>
    </xdr:from>
    <xdr:to>
      <xdr:col>10</xdr:col>
      <xdr:colOff>0</xdr:colOff>
      <xdr:row>294</xdr:row>
      <xdr:rowOff>257175</xdr:rowOff>
    </xdr:to>
    <xdr:sp>
      <xdr:nvSpPr>
        <xdr:cNvPr id="15" name="Line 33"/>
        <xdr:cNvSpPr>
          <a:spLocks/>
        </xdr:cNvSpPr>
      </xdr:nvSpPr>
      <xdr:spPr>
        <a:xfrm>
          <a:off x="6572250" y="761428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321</xdr:row>
      <xdr:rowOff>19050</xdr:rowOff>
    </xdr:from>
    <xdr:to>
      <xdr:col>10</xdr:col>
      <xdr:colOff>9525</xdr:colOff>
      <xdr:row>321</xdr:row>
      <xdr:rowOff>19050</xdr:rowOff>
    </xdr:to>
    <xdr:sp>
      <xdr:nvSpPr>
        <xdr:cNvPr id="16" name="Line 35"/>
        <xdr:cNvSpPr>
          <a:spLocks/>
        </xdr:cNvSpPr>
      </xdr:nvSpPr>
      <xdr:spPr>
        <a:xfrm>
          <a:off x="6572250" y="82877025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321</xdr:row>
      <xdr:rowOff>19050</xdr:rowOff>
    </xdr:from>
    <xdr:to>
      <xdr:col>10</xdr:col>
      <xdr:colOff>9525</xdr:colOff>
      <xdr:row>321</xdr:row>
      <xdr:rowOff>19050</xdr:rowOff>
    </xdr:to>
    <xdr:sp>
      <xdr:nvSpPr>
        <xdr:cNvPr id="17" name="Line 36"/>
        <xdr:cNvSpPr>
          <a:spLocks/>
        </xdr:cNvSpPr>
      </xdr:nvSpPr>
      <xdr:spPr>
        <a:xfrm>
          <a:off x="6572250" y="82877025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321</xdr:row>
      <xdr:rowOff>19050</xdr:rowOff>
    </xdr:from>
    <xdr:to>
      <xdr:col>10</xdr:col>
      <xdr:colOff>9525</xdr:colOff>
      <xdr:row>321</xdr:row>
      <xdr:rowOff>19050</xdr:rowOff>
    </xdr:to>
    <xdr:sp>
      <xdr:nvSpPr>
        <xdr:cNvPr id="18" name="Line 37"/>
        <xdr:cNvSpPr>
          <a:spLocks/>
        </xdr:cNvSpPr>
      </xdr:nvSpPr>
      <xdr:spPr>
        <a:xfrm>
          <a:off x="6572250" y="82877025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321</xdr:row>
      <xdr:rowOff>19050</xdr:rowOff>
    </xdr:from>
    <xdr:to>
      <xdr:col>10</xdr:col>
      <xdr:colOff>9525</xdr:colOff>
      <xdr:row>321</xdr:row>
      <xdr:rowOff>19050</xdr:rowOff>
    </xdr:to>
    <xdr:sp>
      <xdr:nvSpPr>
        <xdr:cNvPr id="19" name="Line 38"/>
        <xdr:cNvSpPr>
          <a:spLocks/>
        </xdr:cNvSpPr>
      </xdr:nvSpPr>
      <xdr:spPr>
        <a:xfrm>
          <a:off x="6572250" y="82877025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322</xdr:row>
      <xdr:rowOff>161925</xdr:rowOff>
    </xdr:from>
    <xdr:to>
      <xdr:col>10</xdr:col>
      <xdr:colOff>0</xdr:colOff>
      <xdr:row>322</xdr:row>
      <xdr:rowOff>161925</xdr:rowOff>
    </xdr:to>
    <xdr:sp>
      <xdr:nvSpPr>
        <xdr:cNvPr id="20" name="Line 39"/>
        <xdr:cNvSpPr>
          <a:spLocks/>
        </xdr:cNvSpPr>
      </xdr:nvSpPr>
      <xdr:spPr>
        <a:xfrm>
          <a:off x="6572250" y="831818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322</xdr:row>
      <xdr:rowOff>161925</xdr:rowOff>
    </xdr:from>
    <xdr:to>
      <xdr:col>10</xdr:col>
      <xdr:colOff>0</xdr:colOff>
      <xdr:row>322</xdr:row>
      <xdr:rowOff>161925</xdr:rowOff>
    </xdr:to>
    <xdr:sp>
      <xdr:nvSpPr>
        <xdr:cNvPr id="21" name="Line 40"/>
        <xdr:cNvSpPr>
          <a:spLocks/>
        </xdr:cNvSpPr>
      </xdr:nvSpPr>
      <xdr:spPr>
        <a:xfrm>
          <a:off x="6572250" y="831818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321</xdr:row>
      <xdr:rowOff>19050</xdr:rowOff>
    </xdr:from>
    <xdr:to>
      <xdr:col>10</xdr:col>
      <xdr:colOff>9525</xdr:colOff>
      <xdr:row>321</xdr:row>
      <xdr:rowOff>19050</xdr:rowOff>
    </xdr:to>
    <xdr:sp>
      <xdr:nvSpPr>
        <xdr:cNvPr id="22" name="Line 41"/>
        <xdr:cNvSpPr>
          <a:spLocks/>
        </xdr:cNvSpPr>
      </xdr:nvSpPr>
      <xdr:spPr>
        <a:xfrm>
          <a:off x="6572250" y="82877025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321</xdr:row>
      <xdr:rowOff>19050</xdr:rowOff>
    </xdr:from>
    <xdr:to>
      <xdr:col>10</xdr:col>
      <xdr:colOff>9525</xdr:colOff>
      <xdr:row>321</xdr:row>
      <xdr:rowOff>19050</xdr:rowOff>
    </xdr:to>
    <xdr:sp>
      <xdr:nvSpPr>
        <xdr:cNvPr id="23" name="Line 42"/>
        <xdr:cNvSpPr>
          <a:spLocks/>
        </xdr:cNvSpPr>
      </xdr:nvSpPr>
      <xdr:spPr>
        <a:xfrm>
          <a:off x="6572250" y="82877025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298</xdr:row>
      <xdr:rowOff>19050</xdr:rowOff>
    </xdr:from>
    <xdr:to>
      <xdr:col>10</xdr:col>
      <xdr:colOff>28575</xdr:colOff>
      <xdr:row>298</xdr:row>
      <xdr:rowOff>19050</xdr:rowOff>
    </xdr:to>
    <xdr:sp>
      <xdr:nvSpPr>
        <xdr:cNvPr id="24" name="Line 43"/>
        <xdr:cNvSpPr>
          <a:spLocks/>
        </xdr:cNvSpPr>
      </xdr:nvSpPr>
      <xdr:spPr>
        <a:xfrm>
          <a:off x="6572250" y="77009625"/>
          <a:ext cx="28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298</xdr:row>
      <xdr:rowOff>19050</xdr:rowOff>
    </xdr:from>
    <xdr:to>
      <xdr:col>10</xdr:col>
      <xdr:colOff>28575</xdr:colOff>
      <xdr:row>298</xdr:row>
      <xdr:rowOff>19050</xdr:rowOff>
    </xdr:to>
    <xdr:sp>
      <xdr:nvSpPr>
        <xdr:cNvPr id="25" name="Line 44"/>
        <xdr:cNvSpPr>
          <a:spLocks/>
        </xdr:cNvSpPr>
      </xdr:nvSpPr>
      <xdr:spPr>
        <a:xfrm>
          <a:off x="6572250" y="77009625"/>
          <a:ext cx="28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321</xdr:row>
      <xdr:rowOff>19050</xdr:rowOff>
    </xdr:from>
    <xdr:to>
      <xdr:col>10</xdr:col>
      <xdr:colOff>9525</xdr:colOff>
      <xdr:row>321</xdr:row>
      <xdr:rowOff>19050</xdr:rowOff>
    </xdr:to>
    <xdr:sp>
      <xdr:nvSpPr>
        <xdr:cNvPr id="26" name="Line 45"/>
        <xdr:cNvSpPr>
          <a:spLocks/>
        </xdr:cNvSpPr>
      </xdr:nvSpPr>
      <xdr:spPr>
        <a:xfrm>
          <a:off x="6572250" y="82877025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321</xdr:row>
      <xdr:rowOff>19050</xdr:rowOff>
    </xdr:from>
    <xdr:to>
      <xdr:col>10</xdr:col>
      <xdr:colOff>9525</xdr:colOff>
      <xdr:row>321</xdr:row>
      <xdr:rowOff>19050</xdr:rowOff>
    </xdr:to>
    <xdr:sp>
      <xdr:nvSpPr>
        <xdr:cNvPr id="27" name="Line 46"/>
        <xdr:cNvSpPr>
          <a:spLocks/>
        </xdr:cNvSpPr>
      </xdr:nvSpPr>
      <xdr:spPr>
        <a:xfrm>
          <a:off x="6572250" y="82877025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298</xdr:row>
      <xdr:rowOff>19050</xdr:rowOff>
    </xdr:from>
    <xdr:to>
      <xdr:col>10</xdr:col>
      <xdr:colOff>28575</xdr:colOff>
      <xdr:row>298</xdr:row>
      <xdr:rowOff>19050</xdr:rowOff>
    </xdr:to>
    <xdr:sp>
      <xdr:nvSpPr>
        <xdr:cNvPr id="28" name="Line 47"/>
        <xdr:cNvSpPr>
          <a:spLocks/>
        </xdr:cNvSpPr>
      </xdr:nvSpPr>
      <xdr:spPr>
        <a:xfrm>
          <a:off x="6572250" y="77009625"/>
          <a:ext cx="28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298</xdr:row>
      <xdr:rowOff>19050</xdr:rowOff>
    </xdr:from>
    <xdr:to>
      <xdr:col>10</xdr:col>
      <xdr:colOff>28575</xdr:colOff>
      <xdr:row>298</xdr:row>
      <xdr:rowOff>19050</xdr:rowOff>
    </xdr:to>
    <xdr:sp>
      <xdr:nvSpPr>
        <xdr:cNvPr id="29" name="Line 48"/>
        <xdr:cNvSpPr>
          <a:spLocks/>
        </xdr:cNvSpPr>
      </xdr:nvSpPr>
      <xdr:spPr>
        <a:xfrm>
          <a:off x="6572250" y="77009625"/>
          <a:ext cx="28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322</xdr:row>
      <xdr:rowOff>161925</xdr:rowOff>
    </xdr:from>
    <xdr:to>
      <xdr:col>10</xdr:col>
      <xdr:colOff>0</xdr:colOff>
      <xdr:row>322</xdr:row>
      <xdr:rowOff>161925</xdr:rowOff>
    </xdr:to>
    <xdr:sp>
      <xdr:nvSpPr>
        <xdr:cNvPr id="30" name="Line 49"/>
        <xdr:cNvSpPr>
          <a:spLocks/>
        </xdr:cNvSpPr>
      </xdr:nvSpPr>
      <xdr:spPr>
        <a:xfrm>
          <a:off x="6572250" y="831818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322</xdr:row>
      <xdr:rowOff>161925</xdr:rowOff>
    </xdr:from>
    <xdr:to>
      <xdr:col>10</xdr:col>
      <xdr:colOff>0</xdr:colOff>
      <xdr:row>322</xdr:row>
      <xdr:rowOff>161925</xdr:rowOff>
    </xdr:to>
    <xdr:sp>
      <xdr:nvSpPr>
        <xdr:cNvPr id="31" name="Line 50"/>
        <xdr:cNvSpPr>
          <a:spLocks/>
        </xdr:cNvSpPr>
      </xdr:nvSpPr>
      <xdr:spPr>
        <a:xfrm>
          <a:off x="6572250" y="831818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321</xdr:row>
      <xdr:rowOff>19050</xdr:rowOff>
    </xdr:from>
    <xdr:to>
      <xdr:col>10</xdr:col>
      <xdr:colOff>9525</xdr:colOff>
      <xdr:row>321</xdr:row>
      <xdr:rowOff>19050</xdr:rowOff>
    </xdr:to>
    <xdr:sp>
      <xdr:nvSpPr>
        <xdr:cNvPr id="32" name="Line 51"/>
        <xdr:cNvSpPr>
          <a:spLocks/>
        </xdr:cNvSpPr>
      </xdr:nvSpPr>
      <xdr:spPr>
        <a:xfrm>
          <a:off x="6572250" y="82877025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321</xdr:row>
      <xdr:rowOff>19050</xdr:rowOff>
    </xdr:from>
    <xdr:to>
      <xdr:col>10</xdr:col>
      <xdr:colOff>9525</xdr:colOff>
      <xdr:row>321</xdr:row>
      <xdr:rowOff>19050</xdr:rowOff>
    </xdr:to>
    <xdr:sp>
      <xdr:nvSpPr>
        <xdr:cNvPr id="33" name="Line 52"/>
        <xdr:cNvSpPr>
          <a:spLocks/>
        </xdr:cNvSpPr>
      </xdr:nvSpPr>
      <xdr:spPr>
        <a:xfrm>
          <a:off x="6572250" y="82877025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321</xdr:row>
      <xdr:rowOff>19050</xdr:rowOff>
    </xdr:from>
    <xdr:to>
      <xdr:col>10</xdr:col>
      <xdr:colOff>9525</xdr:colOff>
      <xdr:row>321</xdr:row>
      <xdr:rowOff>19050</xdr:rowOff>
    </xdr:to>
    <xdr:sp>
      <xdr:nvSpPr>
        <xdr:cNvPr id="34" name="Line 53"/>
        <xdr:cNvSpPr>
          <a:spLocks/>
        </xdr:cNvSpPr>
      </xdr:nvSpPr>
      <xdr:spPr>
        <a:xfrm>
          <a:off x="6572250" y="82877025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321</xdr:row>
      <xdr:rowOff>19050</xdr:rowOff>
    </xdr:from>
    <xdr:to>
      <xdr:col>10</xdr:col>
      <xdr:colOff>9525</xdr:colOff>
      <xdr:row>321</xdr:row>
      <xdr:rowOff>19050</xdr:rowOff>
    </xdr:to>
    <xdr:sp>
      <xdr:nvSpPr>
        <xdr:cNvPr id="35" name="Line 54"/>
        <xdr:cNvSpPr>
          <a:spLocks/>
        </xdr:cNvSpPr>
      </xdr:nvSpPr>
      <xdr:spPr>
        <a:xfrm>
          <a:off x="6572250" y="82877025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1419225</xdr:colOff>
      <xdr:row>262</xdr:row>
      <xdr:rowOff>219075</xdr:rowOff>
    </xdr:from>
    <xdr:to>
      <xdr:col>7</xdr:col>
      <xdr:colOff>2514600</xdr:colOff>
      <xdr:row>262</xdr:row>
      <xdr:rowOff>219075</xdr:rowOff>
    </xdr:to>
    <xdr:sp>
      <xdr:nvSpPr>
        <xdr:cNvPr id="36" name="Line 10"/>
        <xdr:cNvSpPr>
          <a:spLocks/>
        </xdr:cNvSpPr>
      </xdr:nvSpPr>
      <xdr:spPr>
        <a:xfrm>
          <a:off x="3743325" y="683514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262</xdr:row>
      <xdr:rowOff>0</xdr:rowOff>
    </xdr:from>
    <xdr:to>
      <xdr:col>9</xdr:col>
      <xdr:colOff>1028700</xdr:colOff>
      <xdr:row>262</xdr:row>
      <xdr:rowOff>0</xdr:rowOff>
    </xdr:to>
    <xdr:sp>
      <xdr:nvSpPr>
        <xdr:cNvPr id="37" name="Line 10"/>
        <xdr:cNvSpPr>
          <a:spLocks/>
        </xdr:cNvSpPr>
      </xdr:nvSpPr>
      <xdr:spPr>
        <a:xfrm>
          <a:off x="5438775" y="681323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1409700</xdr:colOff>
      <xdr:row>262</xdr:row>
      <xdr:rowOff>19050</xdr:rowOff>
    </xdr:from>
    <xdr:to>
      <xdr:col>7</xdr:col>
      <xdr:colOff>2514600</xdr:colOff>
      <xdr:row>262</xdr:row>
      <xdr:rowOff>19050</xdr:rowOff>
    </xdr:to>
    <xdr:sp>
      <xdr:nvSpPr>
        <xdr:cNvPr id="38" name="Line 10"/>
        <xdr:cNvSpPr>
          <a:spLocks/>
        </xdr:cNvSpPr>
      </xdr:nvSpPr>
      <xdr:spPr>
        <a:xfrm>
          <a:off x="3733800" y="681513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263</xdr:row>
      <xdr:rowOff>0</xdr:rowOff>
    </xdr:from>
    <xdr:to>
      <xdr:col>10</xdr:col>
      <xdr:colOff>0</xdr:colOff>
      <xdr:row>263</xdr:row>
      <xdr:rowOff>0</xdr:rowOff>
    </xdr:to>
    <xdr:sp>
      <xdr:nvSpPr>
        <xdr:cNvPr id="39" name="Line 10"/>
        <xdr:cNvSpPr>
          <a:spLocks/>
        </xdr:cNvSpPr>
      </xdr:nvSpPr>
      <xdr:spPr>
        <a:xfrm>
          <a:off x="5448300" y="683799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1438275</xdr:colOff>
      <xdr:row>285</xdr:row>
      <xdr:rowOff>0</xdr:rowOff>
    </xdr:from>
    <xdr:to>
      <xdr:col>8</xdr:col>
      <xdr:colOff>9525</xdr:colOff>
      <xdr:row>285</xdr:row>
      <xdr:rowOff>0</xdr:rowOff>
    </xdr:to>
    <xdr:sp>
      <xdr:nvSpPr>
        <xdr:cNvPr id="40" name="Line 10"/>
        <xdr:cNvSpPr>
          <a:spLocks/>
        </xdr:cNvSpPr>
      </xdr:nvSpPr>
      <xdr:spPr>
        <a:xfrm>
          <a:off x="3762375" y="735520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285</xdr:row>
      <xdr:rowOff>19050</xdr:rowOff>
    </xdr:from>
    <xdr:to>
      <xdr:col>9</xdr:col>
      <xdr:colOff>1028700</xdr:colOff>
      <xdr:row>285</xdr:row>
      <xdr:rowOff>19050</xdr:rowOff>
    </xdr:to>
    <xdr:sp>
      <xdr:nvSpPr>
        <xdr:cNvPr id="41" name="Line 10"/>
        <xdr:cNvSpPr>
          <a:spLocks/>
        </xdr:cNvSpPr>
      </xdr:nvSpPr>
      <xdr:spPr>
        <a:xfrm>
          <a:off x="5438775" y="735711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1438275</xdr:colOff>
      <xdr:row>285</xdr:row>
      <xdr:rowOff>180975</xdr:rowOff>
    </xdr:from>
    <xdr:to>
      <xdr:col>8</xdr:col>
      <xdr:colOff>9525</xdr:colOff>
      <xdr:row>285</xdr:row>
      <xdr:rowOff>180975</xdr:rowOff>
    </xdr:to>
    <xdr:sp>
      <xdr:nvSpPr>
        <xdr:cNvPr id="42" name="Line 10"/>
        <xdr:cNvSpPr>
          <a:spLocks/>
        </xdr:cNvSpPr>
      </xdr:nvSpPr>
      <xdr:spPr>
        <a:xfrm>
          <a:off x="3762375" y="73733025"/>
          <a:ext cx="1085850" cy="0"/>
        </a:xfrm>
        <a:prstGeom prst="line">
          <a:avLst/>
        </a:prstGeom>
        <a:noFill/>
        <a:ln w="952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285</xdr:row>
      <xdr:rowOff>190500</xdr:rowOff>
    </xdr:from>
    <xdr:to>
      <xdr:col>10</xdr:col>
      <xdr:colOff>0</xdr:colOff>
      <xdr:row>285</xdr:row>
      <xdr:rowOff>190500</xdr:rowOff>
    </xdr:to>
    <xdr:sp>
      <xdr:nvSpPr>
        <xdr:cNvPr id="43" name="Line 10"/>
        <xdr:cNvSpPr>
          <a:spLocks/>
        </xdr:cNvSpPr>
      </xdr:nvSpPr>
      <xdr:spPr>
        <a:xfrm>
          <a:off x="5448300" y="737425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286</xdr:row>
      <xdr:rowOff>19050</xdr:rowOff>
    </xdr:from>
    <xdr:to>
      <xdr:col>9</xdr:col>
      <xdr:colOff>1028700</xdr:colOff>
      <xdr:row>286</xdr:row>
      <xdr:rowOff>19050</xdr:rowOff>
    </xdr:to>
    <xdr:sp>
      <xdr:nvSpPr>
        <xdr:cNvPr id="44" name="Line 10"/>
        <xdr:cNvSpPr>
          <a:spLocks/>
        </xdr:cNvSpPr>
      </xdr:nvSpPr>
      <xdr:spPr>
        <a:xfrm>
          <a:off x="5438775" y="73771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1447800</xdr:colOff>
      <xdr:row>286</xdr:row>
      <xdr:rowOff>9525</xdr:rowOff>
    </xdr:from>
    <xdr:to>
      <xdr:col>8</xdr:col>
      <xdr:colOff>19050</xdr:colOff>
      <xdr:row>286</xdr:row>
      <xdr:rowOff>9525</xdr:rowOff>
    </xdr:to>
    <xdr:sp>
      <xdr:nvSpPr>
        <xdr:cNvPr id="45" name="Line 10"/>
        <xdr:cNvSpPr>
          <a:spLocks/>
        </xdr:cNvSpPr>
      </xdr:nvSpPr>
      <xdr:spPr>
        <a:xfrm>
          <a:off x="3771900" y="737616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215</xdr:row>
      <xdr:rowOff>19050</xdr:rowOff>
    </xdr:from>
    <xdr:to>
      <xdr:col>16</xdr:col>
      <xdr:colOff>9525</xdr:colOff>
      <xdr:row>215</xdr:row>
      <xdr:rowOff>19050</xdr:rowOff>
    </xdr:to>
    <xdr:sp>
      <xdr:nvSpPr>
        <xdr:cNvPr id="1" name="Line 8"/>
        <xdr:cNvSpPr>
          <a:spLocks/>
        </xdr:cNvSpPr>
      </xdr:nvSpPr>
      <xdr:spPr>
        <a:xfrm>
          <a:off x="9782175" y="59721750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209550</xdr:colOff>
      <xdr:row>215</xdr:row>
      <xdr:rowOff>0</xdr:rowOff>
    </xdr:from>
    <xdr:to>
      <xdr:col>16</xdr:col>
      <xdr:colOff>57150</xdr:colOff>
      <xdr:row>215</xdr:row>
      <xdr:rowOff>0</xdr:rowOff>
    </xdr:to>
    <xdr:sp>
      <xdr:nvSpPr>
        <xdr:cNvPr id="2" name="Line 20"/>
        <xdr:cNvSpPr>
          <a:spLocks/>
        </xdr:cNvSpPr>
      </xdr:nvSpPr>
      <xdr:spPr>
        <a:xfrm>
          <a:off x="9382125" y="59702700"/>
          <a:ext cx="457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609600</xdr:colOff>
      <xdr:row>215</xdr:row>
      <xdr:rowOff>19050</xdr:rowOff>
    </xdr:from>
    <xdr:to>
      <xdr:col>16</xdr:col>
      <xdr:colOff>9525</xdr:colOff>
      <xdr:row>215</xdr:row>
      <xdr:rowOff>19050</xdr:rowOff>
    </xdr:to>
    <xdr:sp>
      <xdr:nvSpPr>
        <xdr:cNvPr id="3" name="Line 21"/>
        <xdr:cNvSpPr>
          <a:spLocks/>
        </xdr:cNvSpPr>
      </xdr:nvSpPr>
      <xdr:spPr>
        <a:xfrm>
          <a:off x="9782175" y="59721750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266700</xdr:colOff>
      <xdr:row>192</xdr:row>
      <xdr:rowOff>9525</xdr:rowOff>
    </xdr:from>
    <xdr:to>
      <xdr:col>16</xdr:col>
      <xdr:colOff>9525</xdr:colOff>
      <xdr:row>192</xdr:row>
      <xdr:rowOff>9525</xdr:rowOff>
    </xdr:to>
    <xdr:sp>
      <xdr:nvSpPr>
        <xdr:cNvPr id="4" name="Line 26"/>
        <xdr:cNvSpPr>
          <a:spLocks/>
        </xdr:cNvSpPr>
      </xdr:nvSpPr>
      <xdr:spPr>
        <a:xfrm>
          <a:off x="9439275" y="5335905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609600</xdr:colOff>
      <xdr:row>215</xdr:row>
      <xdr:rowOff>19050</xdr:rowOff>
    </xdr:from>
    <xdr:to>
      <xdr:col>16</xdr:col>
      <xdr:colOff>9525</xdr:colOff>
      <xdr:row>215</xdr:row>
      <xdr:rowOff>19050</xdr:rowOff>
    </xdr:to>
    <xdr:sp>
      <xdr:nvSpPr>
        <xdr:cNvPr id="5" name="Line 28"/>
        <xdr:cNvSpPr>
          <a:spLocks/>
        </xdr:cNvSpPr>
      </xdr:nvSpPr>
      <xdr:spPr>
        <a:xfrm>
          <a:off x="9782175" y="59721750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609600</xdr:colOff>
      <xdr:row>215</xdr:row>
      <xdr:rowOff>19050</xdr:rowOff>
    </xdr:from>
    <xdr:to>
      <xdr:col>16</xdr:col>
      <xdr:colOff>9525</xdr:colOff>
      <xdr:row>215</xdr:row>
      <xdr:rowOff>19050</xdr:rowOff>
    </xdr:to>
    <xdr:sp>
      <xdr:nvSpPr>
        <xdr:cNvPr id="6" name="Line 29"/>
        <xdr:cNvSpPr>
          <a:spLocks/>
        </xdr:cNvSpPr>
      </xdr:nvSpPr>
      <xdr:spPr>
        <a:xfrm>
          <a:off x="9782175" y="59721750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609600</xdr:colOff>
      <xdr:row>192</xdr:row>
      <xdr:rowOff>19050</xdr:rowOff>
    </xdr:from>
    <xdr:to>
      <xdr:col>16</xdr:col>
      <xdr:colOff>28575</xdr:colOff>
      <xdr:row>192</xdr:row>
      <xdr:rowOff>19050</xdr:rowOff>
    </xdr:to>
    <xdr:sp>
      <xdr:nvSpPr>
        <xdr:cNvPr id="7" name="Line 30"/>
        <xdr:cNvSpPr>
          <a:spLocks/>
        </xdr:cNvSpPr>
      </xdr:nvSpPr>
      <xdr:spPr>
        <a:xfrm>
          <a:off x="9782175" y="53368575"/>
          <a:ext cx="28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609600</xdr:colOff>
      <xdr:row>188</xdr:row>
      <xdr:rowOff>9525</xdr:rowOff>
    </xdr:from>
    <xdr:to>
      <xdr:col>16</xdr:col>
      <xdr:colOff>19050</xdr:colOff>
      <xdr:row>188</xdr:row>
      <xdr:rowOff>9525</xdr:rowOff>
    </xdr:to>
    <xdr:sp>
      <xdr:nvSpPr>
        <xdr:cNvPr id="8" name="Line 32"/>
        <xdr:cNvSpPr>
          <a:spLocks/>
        </xdr:cNvSpPr>
      </xdr:nvSpPr>
      <xdr:spPr>
        <a:xfrm>
          <a:off x="9782175" y="522541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609600</xdr:colOff>
      <xdr:row>215</xdr:row>
      <xdr:rowOff>19050</xdr:rowOff>
    </xdr:from>
    <xdr:to>
      <xdr:col>16</xdr:col>
      <xdr:colOff>9525</xdr:colOff>
      <xdr:row>215</xdr:row>
      <xdr:rowOff>19050</xdr:rowOff>
    </xdr:to>
    <xdr:sp>
      <xdr:nvSpPr>
        <xdr:cNvPr id="9" name="Line 35"/>
        <xdr:cNvSpPr>
          <a:spLocks/>
        </xdr:cNvSpPr>
      </xdr:nvSpPr>
      <xdr:spPr>
        <a:xfrm>
          <a:off x="9782175" y="59721750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609600</xdr:colOff>
      <xdr:row>215</xdr:row>
      <xdr:rowOff>19050</xdr:rowOff>
    </xdr:from>
    <xdr:to>
      <xdr:col>16</xdr:col>
      <xdr:colOff>9525</xdr:colOff>
      <xdr:row>215</xdr:row>
      <xdr:rowOff>19050</xdr:rowOff>
    </xdr:to>
    <xdr:sp>
      <xdr:nvSpPr>
        <xdr:cNvPr id="10" name="Line 36"/>
        <xdr:cNvSpPr>
          <a:spLocks/>
        </xdr:cNvSpPr>
      </xdr:nvSpPr>
      <xdr:spPr>
        <a:xfrm>
          <a:off x="9782175" y="59721750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609600</xdr:colOff>
      <xdr:row>215</xdr:row>
      <xdr:rowOff>19050</xdr:rowOff>
    </xdr:from>
    <xdr:to>
      <xdr:col>16</xdr:col>
      <xdr:colOff>9525</xdr:colOff>
      <xdr:row>215</xdr:row>
      <xdr:rowOff>19050</xdr:rowOff>
    </xdr:to>
    <xdr:sp>
      <xdr:nvSpPr>
        <xdr:cNvPr id="11" name="Line 37"/>
        <xdr:cNvSpPr>
          <a:spLocks/>
        </xdr:cNvSpPr>
      </xdr:nvSpPr>
      <xdr:spPr>
        <a:xfrm>
          <a:off x="9782175" y="59721750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609600</xdr:colOff>
      <xdr:row>215</xdr:row>
      <xdr:rowOff>19050</xdr:rowOff>
    </xdr:from>
    <xdr:to>
      <xdr:col>16</xdr:col>
      <xdr:colOff>9525</xdr:colOff>
      <xdr:row>215</xdr:row>
      <xdr:rowOff>19050</xdr:rowOff>
    </xdr:to>
    <xdr:sp>
      <xdr:nvSpPr>
        <xdr:cNvPr id="12" name="Line 38"/>
        <xdr:cNvSpPr>
          <a:spLocks/>
        </xdr:cNvSpPr>
      </xdr:nvSpPr>
      <xdr:spPr>
        <a:xfrm>
          <a:off x="9782175" y="59721750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609600</xdr:colOff>
      <xdr:row>215</xdr:row>
      <xdr:rowOff>19050</xdr:rowOff>
    </xdr:from>
    <xdr:to>
      <xdr:col>16</xdr:col>
      <xdr:colOff>9525</xdr:colOff>
      <xdr:row>215</xdr:row>
      <xdr:rowOff>19050</xdr:rowOff>
    </xdr:to>
    <xdr:sp>
      <xdr:nvSpPr>
        <xdr:cNvPr id="13" name="Line 41"/>
        <xdr:cNvSpPr>
          <a:spLocks/>
        </xdr:cNvSpPr>
      </xdr:nvSpPr>
      <xdr:spPr>
        <a:xfrm>
          <a:off x="9782175" y="59721750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609600</xdr:colOff>
      <xdr:row>215</xdr:row>
      <xdr:rowOff>19050</xdr:rowOff>
    </xdr:from>
    <xdr:to>
      <xdr:col>16</xdr:col>
      <xdr:colOff>9525</xdr:colOff>
      <xdr:row>215</xdr:row>
      <xdr:rowOff>19050</xdr:rowOff>
    </xdr:to>
    <xdr:sp>
      <xdr:nvSpPr>
        <xdr:cNvPr id="14" name="Line 42"/>
        <xdr:cNvSpPr>
          <a:spLocks/>
        </xdr:cNvSpPr>
      </xdr:nvSpPr>
      <xdr:spPr>
        <a:xfrm>
          <a:off x="9782175" y="59721750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609600</xdr:colOff>
      <xdr:row>192</xdr:row>
      <xdr:rowOff>19050</xdr:rowOff>
    </xdr:from>
    <xdr:to>
      <xdr:col>16</xdr:col>
      <xdr:colOff>28575</xdr:colOff>
      <xdr:row>192</xdr:row>
      <xdr:rowOff>19050</xdr:rowOff>
    </xdr:to>
    <xdr:sp>
      <xdr:nvSpPr>
        <xdr:cNvPr id="15" name="Line 43"/>
        <xdr:cNvSpPr>
          <a:spLocks/>
        </xdr:cNvSpPr>
      </xdr:nvSpPr>
      <xdr:spPr>
        <a:xfrm>
          <a:off x="9782175" y="53368575"/>
          <a:ext cx="28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609600</xdr:colOff>
      <xdr:row>192</xdr:row>
      <xdr:rowOff>19050</xdr:rowOff>
    </xdr:from>
    <xdr:to>
      <xdr:col>16</xdr:col>
      <xdr:colOff>28575</xdr:colOff>
      <xdr:row>192</xdr:row>
      <xdr:rowOff>19050</xdr:rowOff>
    </xdr:to>
    <xdr:sp>
      <xdr:nvSpPr>
        <xdr:cNvPr id="16" name="Line 44"/>
        <xdr:cNvSpPr>
          <a:spLocks/>
        </xdr:cNvSpPr>
      </xdr:nvSpPr>
      <xdr:spPr>
        <a:xfrm>
          <a:off x="9782175" y="53368575"/>
          <a:ext cx="28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609600</xdr:colOff>
      <xdr:row>215</xdr:row>
      <xdr:rowOff>19050</xdr:rowOff>
    </xdr:from>
    <xdr:to>
      <xdr:col>16</xdr:col>
      <xdr:colOff>9525</xdr:colOff>
      <xdr:row>215</xdr:row>
      <xdr:rowOff>19050</xdr:rowOff>
    </xdr:to>
    <xdr:sp>
      <xdr:nvSpPr>
        <xdr:cNvPr id="17" name="Line 45"/>
        <xdr:cNvSpPr>
          <a:spLocks/>
        </xdr:cNvSpPr>
      </xdr:nvSpPr>
      <xdr:spPr>
        <a:xfrm>
          <a:off x="9782175" y="59721750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609600</xdr:colOff>
      <xdr:row>215</xdr:row>
      <xdr:rowOff>19050</xdr:rowOff>
    </xdr:from>
    <xdr:to>
      <xdr:col>16</xdr:col>
      <xdr:colOff>9525</xdr:colOff>
      <xdr:row>215</xdr:row>
      <xdr:rowOff>19050</xdr:rowOff>
    </xdr:to>
    <xdr:sp>
      <xdr:nvSpPr>
        <xdr:cNvPr id="18" name="Line 46"/>
        <xdr:cNvSpPr>
          <a:spLocks/>
        </xdr:cNvSpPr>
      </xdr:nvSpPr>
      <xdr:spPr>
        <a:xfrm>
          <a:off x="9782175" y="59721750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609600</xdr:colOff>
      <xdr:row>192</xdr:row>
      <xdr:rowOff>19050</xdr:rowOff>
    </xdr:from>
    <xdr:to>
      <xdr:col>16</xdr:col>
      <xdr:colOff>28575</xdr:colOff>
      <xdr:row>192</xdr:row>
      <xdr:rowOff>19050</xdr:rowOff>
    </xdr:to>
    <xdr:sp>
      <xdr:nvSpPr>
        <xdr:cNvPr id="19" name="Line 47"/>
        <xdr:cNvSpPr>
          <a:spLocks/>
        </xdr:cNvSpPr>
      </xdr:nvSpPr>
      <xdr:spPr>
        <a:xfrm>
          <a:off x="9782175" y="53368575"/>
          <a:ext cx="28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609600</xdr:colOff>
      <xdr:row>192</xdr:row>
      <xdr:rowOff>19050</xdr:rowOff>
    </xdr:from>
    <xdr:to>
      <xdr:col>16</xdr:col>
      <xdr:colOff>28575</xdr:colOff>
      <xdr:row>192</xdr:row>
      <xdr:rowOff>19050</xdr:rowOff>
    </xdr:to>
    <xdr:sp>
      <xdr:nvSpPr>
        <xdr:cNvPr id="20" name="Line 48"/>
        <xdr:cNvSpPr>
          <a:spLocks/>
        </xdr:cNvSpPr>
      </xdr:nvSpPr>
      <xdr:spPr>
        <a:xfrm>
          <a:off x="9782175" y="53368575"/>
          <a:ext cx="28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609600</xdr:colOff>
      <xdr:row>215</xdr:row>
      <xdr:rowOff>19050</xdr:rowOff>
    </xdr:from>
    <xdr:to>
      <xdr:col>16</xdr:col>
      <xdr:colOff>9525</xdr:colOff>
      <xdr:row>215</xdr:row>
      <xdr:rowOff>19050</xdr:rowOff>
    </xdr:to>
    <xdr:sp>
      <xdr:nvSpPr>
        <xdr:cNvPr id="21" name="Line 51"/>
        <xdr:cNvSpPr>
          <a:spLocks/>
        </xdr:cNvSpPr>
      </xdr:nvSpPr>
      <xdr:spPr>
        <a:xfrm>
          <a:off x="9782175" y="59721750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609600</xdr:colOff>
      <xdr:row>215</xdr:row>
      <xdr:rowOff>19050</xdr:rowOff>
    </xdr:from>
    <xdr:to>
      <xdr:col>16</xdr:col>
      <xdr:colOff>9525</xdr:colOff>
      <xdr:row>215</xdr:row>
      <xdr:rowOff>19050</xdr:rowOff>
    </xdr:to>
    <xdr:sp>
      <xdr:nvSpPr>
        <xdr:cNvPr id="22" name="Line 52"/>
        <xdr:cNvSpPr>
          <a:spLocks/>
        </xdr:cNvSpPr>
      </xdr:nvSpPr>
      <xdr:spPr>
        <a:xfrm>
          <a:off x="9782175" y="59721750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609600</xdr:colOff>
      <xdr:row>215</xdr:row>
      <xdr:rowOff>19050</xdr:rowOff>
    </xdr:from>
    <xdr:to>
      <xdr:col>16</xdr:col>
      <xdr:colOff>9525</xdr:colOff>
      <xdr:row>215</xdr:row>
      <xdr:rowOff>19050</xdr:rowOff>
    </xdr:to>
    <xdr:sp>
      <xdr:nvSpPr>
        <xdr:cNvPr id="23" name="Line 53"/>
        <xdr:cNvSpPr>
          <a:spLocks/>
        </xdr:cNvSpPr>
      </xdr:nvSpPr>
      <xdr:spPr>
        <a:xfrm>
          <a:off x="9782175" y="59721750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609600</xdr:colOff>
      <xdr:row>215</xdr:row>
      <xdr:rowOff>19050</xdr:rowOff>
    </xdr:from>
    <xdr:to>
      <xdr:col>16</xdr:col>
      <xdr:colOff>9525</xdr:colOff>
      <xdr:row>215</xdr:row>
      <xdr:rowOff>19050</xdr:rowOff>
    </xdr:to>
    <xdr:sp>
      <xdr:nvSpPr>
        <xdr:cNvPr id="24" name="Line 54"/>
        <xdr:cNvSpPr>
          <a:spLocks/>
        </xdr:cNvSpPr>
      </xdr:nvSpPr>
      <xdr:spPr>
        <a:xfrm>
          <a:off x="9782175" y="59721750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3" width="9.140625" style="1" customWidth="1"/>
    <col min="4" max="4" width="7.8515625" style="1" customWidth="1"/>
    <col min="5" max="5" width="15.57421875" style="7" customWidth="1"/>
    <col min="6" max="6" width="16.421875" style="13" customWidth="1"/>
    <col min="7" max="9" width="9.140625" style="1" customWidth="1"/>
    <col min="10" max="10" width="12.8515625" style="1" customWidth="1"/>
    <col min="11" max="11" width="15.28125" style="7" customWidth="1"/>
    <col min="12" max="12" width="16.421875" style="7" customWidth="1"/>
    <col min="13" max="16384" width="9.140625" style="1" customWidth="1"/>
  </cols>
  <sheetData>
    <row r="1" spans="1:12" ht="23.25">
      <c r="A1" s="477" t="s">
        <v>28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</row>
    <row r="2" spans="1:12" ht="23.25" customHeight="1">
      <c r="A2" s="477" t="s">
        <v>29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</row>
    <row r="3" spans="1:12" ht="22.5" customHeight="1">
      <c r="A3" s="477" t="s">
        <v>0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</row>
    <row r="4" spans="1:12" ht="22.5" customHeight="1">
      <c r="A4" s="482" t="s">
        <v>381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</row>
    <row r="5" spans="1:12" ht="12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23.25">
      <c r="A6" s="478" t="s">
        <v>4</v>
      </c>
      <c r="B6" s="478"/>
      <c r="C6" s="478"/>
      <c r="D6" s="478"/>
      <c r="E6" s="9"/>
      <c r="F6" s="14"/>
      <c r="G6" s="478" t="s">
        <v>4</v>
      </c>
      <c r="H6" s="478"/>
      <c r="I6" s="478"/>
      <c r="J6" s="478"/>
      <c r="K6" s="9"/>
      <c r="L6" s="9"/>
    </row>
    <row r="7" spans="1:12" ht="23.25">
      <c r="A7" s="479" t="s">
        <v>1</v>
      </c>
      <c r="B7" s="480"/>
      <c r="C7" s="480"/>
      <c r="D7" s="481"/>
      <c r="E7" s="12"/>
      <c r="F7" s="12"/>
      <c r="G7" s="479" t="s">
        <v>116</v>
      </c>
      <c r="H7" s="480"/>
      <c r="I7" s="480"/>
      <c r="J7" s="481"/>
      <c r="K7" s="12"/>
      <c r="L7" s="12"/>
    </row>
    <row r="8" spans="1:12" ht="22.5">
      <c r="A8" s="21" t="s">
        <v>26</v>
      </c>
      <c r="B8" s="4"/>
      <c r="C8" s="4"/>
      <c r="D8" s="8"/>
      <c r="E8" s="12"/>
      <c r="F8" s="12">
        <v>17943587.33</v>
      </c>
      <c r="G8" s="1" t="s">
        <v>25</v>
      </c>
      <c r="K8" s="12"/>
      <c r="L8" s="12">
        <v>17943587.33</v>
      </c>
    </row>
    <row r="9" spans="1:12" ht="22.5">
      <c r="A9" s="21"/>
      <c r="B9" s="4"/>
      <c r="C9" s="4"/>
      <c r="D9" s="8"/>
      <c r="E9" s="12"/>
      <c r="F9" s="9">
        <f>SUM(F8)</f>
        <v>17943587.33</v>
      </c>
      <c r="K9" s="12"/>
      <c r="L9" s="9">
        <f>SUM(L8)</f>
        <v>17943587.33</v>
      </c>
    </row>
    <row r="10" spans="1:12" ht="22.5">
      <c r="A10" s="21" t="s">
        <v>27</v>
      </c>
      <c r="B10" s="4"/>
      <c r="C10" s="4"/>
      <c r="D10" s="8"/>
      <c r="E10" s="12"/>
      <c r="F10" s="16"/>
      <c r="G10" s="1" t="s">
        <v>319</v>
      </c>
      <c r="K10" s="12"/>
      <c r="L10" s="12">
        <v>1847820.35</v>
      </c>
    </row>
    <row r="11" spans="1:12" ht="22.5">
      <c r="A11" s="21"/>
      <c r="B11" s="4"/>
      <c r="C11" s="4"/>
      <c r="D11" s="8"/>
      <c r="E11" s="12"/>
      <c r="F11" s="12"/>
      <c r="G11" s="1" t="s">
        <v>335</v>
      </c>
      <c r="J11" s="4"/>
      <c r="K11" s="12"/>
      <c r="L11" s="16">
        <v>63700</v>
      </c>
    </row>
    <row r="12" spans="1:12" ht="22.5">
      <c r="A12" s="21"/>
      <c r="B12" s="4"/>
      <c r="C12" s="4"/>
      <c r="D12" s="8"/>
      <c r="E12" s="12"/>
      <c r="F12" s="12"/>
      <c r="J12" s="4"/>
      <c r="K12" s="12"/>
      <c r="L12" s="12"/>
    </row>
    <row r="13" spans="1:12" ht="22.5">
      <c r="A13" s="21"/>
      <c r="B13" s="4"/>
      <c r="C13" s="4"/>
      <c r="D13" s="8"/>
      <c r="E13" s="12"/>
      <c r="F13" s="12"/>
      <c r="G13" s="1" t="s">
        <v>320</v>
      </c>
      <c r="J13" s="8"/>
      <c r="K13" s="12"/>
      <c r="L13" s="12">
        <v>1584360</v>
      </c>
    </row>
    <row r="14" spans="1:12" ht="23.25">
      <c r="A14" s="58" t="s">
        <v>321</v>
      </c>
      <c r="B14" s="4"/>
      <c r="C14" s="4"/>
      <c r="D14" s="8"/>
      <c r="E14" s="12"/>
      <c r="F14" s="12"/>
      <c r="G14" s="1" t="s">
        <v>382</v>
      </c>
      <c r="J14" s="8"/>
      <c r="K14" s="12"/>
      <c r="L14" s="12">
        <v>301500</v>
      </c>
    </row>
    <row r="15" spans="1:12" ht="22.5">
      <c r="A15" s="21" t="s">
        <v>318</v>
      </c>
      <c r="B15" s="4"/>
      <c r="C15" s="4"/>
      <c r="D15" s="8"/>
      <c r="E15" s="18"/>
      <c r="F15" s="12">
        <v>37522624.64</v>
      </c>
      <c r="G15" s="4" t="s">
        <v>384</v>
      </c>
      <c r="H15" s="4"/>
      <c r="I15" s="4"/>
      <c r="J15" s="8"/>
      <c r="K15" s="12"/>
      <c r="L15" s="12">
        <v>19732969.12</v>
      </c>
    </row>
    <row r="16" spans="1:12" ht="22.5">
      <c r="A16" s="21" t="s">
        <v>18</v>
      </c>
      <c r="B16" s="4"/>
      <c r="C16" s="4"/>
      <c r="D16" s="8"/>
      <c r="E16" s="18"/>
      <c r="F16" s="12">
        <v>2564</v>
      </c>
      <c r="G16" s="4" t="s">
        <v>383</v>
      </c>
      <c r="H16" s="4"/>
      <c r="I16" s="4"/>
      <c r="J16" s="8"/>
      <c r="K16" s="30"/>
      <c r="L16" s="12">
        <v>13994839.17</v>
      </c>
    </row>
    <row r="17" spans="1:12" ht="23.25">
      <c r="A17" s="58"/>
      <c r="B17" s="4"/>
      <c r="C17" s="4"/>
      <c r="D17" s="8"/>
      <c r="E17" s="12"/>
      <c r="F17" s="12"/>
      <c r="G17" s="46"/>
      <c r="H17" s="4"/>
      <c r="I17" s="4"/>
      <c r="J17" s="8"/>
      <c r="K17" s="12"/>
      <c r="L17" s="12"/>
    </row>
    <row r="18" spans="1:12" ht="23.25" thickBot="1">
      <c r="A18" s="17"/>
      <c r="B18" s="5"/>
      <c r="C18" s="5"/>
      <c r="D18" s="10"/>
      <c r="E18" s="57"/>
      <c r="F18" s="22"/>
      <c r="G18" s="21"/>
      <c r="H18" s="4"/>
      <c r="I18" s="4"/>
      <c r="J18" s="8"/>
      <c r="K18" s="56"/>
      <c r="L18" s="12"/>
    </row>
    <row r="19" spans="1:12" ht="22.5">
      <c r="A19" s="65"/>
      <c r="B19" s="5"/>
      <c r="C19" s="5"/>
      <c r="D19" s="10"/>
      <c r="E19" s="19"/>
      <c r="F19" s="12"/>
      <c r="G19" s="17"/>
      <c r="H19" s="5"/>
      <c r="I19" s="5"/>
      <c r="J19" s="10"/>
      <c r="K19" s="3"/>
      <c r="L19" s="59"/>
    </row>
    <row r="20" spans="5:12" ht="24" thickBot="1">
      <c r="E20" s="16"/>
      <c r="F20" s="15">
        <f>SUM(F9:F19)</f>
        <v>55468775.97</v>
      </c>
      <c r="K20" s="16"/>
      <c r="L20" s="24">
        <f>SUM(L9:L19)</f>
        <v>55468775.97</v>
      </c>
    </row>
    <row r="21" ht="24" thickTop="1"/>
    <row r="23" spans="1:11" ht="24">
      <c r="A23" s="42" t="s">
        <v>109</v>
      </c>
      <c r="B23" s="42"/>
      <c r="C23" s="42"/>
      <c r="D23" s="42"/>
      <c r="E23" s="55" t="s">
        <v>111</v>
      </c>
      <c r="F23" s="55"/>
      <c r="G23" s="42"/>
      <c r="H23" s="42" t="s">
        <v>113</v>
      </c>
      <c r="I23" s="42"/>
      <c r="J23" s="42"/>
      <c r="K23" s="43"/>
    </row>
    <row r="24" spans="1:11" ht="24">
      <c r="A24" s="483" t="s">
        <v>110</v>
      </c>
      <c r="B24" s="483"/>
      <c r="C24" s="483"/>
      <c r="D24" s="483"/>
      <c r="E24" s="484" t="s">
        <v>112</v>
      </c>
      <c r="F24" s="484"/>
      <c r="G24" s="42"/>
      <c r="H24" s="483" t="s">
        <v>156</v>
      </c>
      <c r="I24" s="483"/>
      <c r="J24" s="483"/>
      <c r="K24" s="43"/>
    </row>
    <row r="25" spans="1:11" ht="24">
      <c r="A25" s="483" t="s">
        <v>73</v>
      </c>
      <c r="B25" s="483"/>
      <c r="C25" s="483"/>
      <c r="D25" s="483"/>
      <c r="E25" s="287" t="s">
        <v>159</v>
      </c>
      <c r="F25" s="55"/>
      <c r="G25" s="42"/>
      <c r="H25" s="483" t="s">
        <v>158</v>
      </c>
      <c r="I25" s="483"/>
      <c r="J25" s="483"/>
      <c r="K25" s="43"/>
    </row>
  </sheetData>
  <sheetProtection/>
  <mergeCells count="13">
    <mergeCell ref="H25:J25"/>
    <mergeCell ref="H24:J24"/>
    <mergeCell ref="E24:F24"/>
    <mergeCell ref="A24:D24"/>
    <mergeCell ref="A25:D25"/>
    <mergeCell ref="A1:L1"/>
    <mergeCell ref="A6:D6"/>
    <mergeCell ref="G6:J6"/>
    <mergeCell ref="A7:D7"/>
    <mergeCell ref="A2:L2"/>
    <mergeCell ref="A3:L3"/>
    <mergeCell ref="A4:L4"/>
    <mergeCell ref="G7:J7"/>
  </mergeCells>
  <printOptions/>
  <pageMargins left="0.62" right="0" top="0.33" bottom="0.25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7"/>
  <sheetViews>
    <sheetView view="pageBreakPreview" zoomScaleSheetLayoutView="100" zoomScalePageLayoutView="0" workbookViewId="0" topLeftCell="E221">
      <selection activeCell="H48" sqref="H48"/>
    </sheetView>
  </sheetViews>
  <sheetFormatPr defaultColWidth="9.140625" defaultRowHeight="12.75"/>
  <cols>
    <col min="1" max="1" width="0.85546875" style="0" hidden="1" customWidth="1"/>
    <col min="2" max="2" width="2.140625" style="0" hidden="1" customWidth="1"/>
    <col min="3" max="3" width="1.7109375" style="0" hidden="1" customWidth="1"/>
    <col min="4" max="4" width="3.7109375" style="0" hidden="1" customWidth="1"/>
    <col min="5" max="5" width="15.140625" style="0" customWidth="1"/>
    <col min="6" max="6" width="14.57421875" style="0" customWidth="1"/>
    <col min="7" max="7" width="5.140625" style="0" customWidth="1"/>
    <col min="8" max="8" width="37.7109375" style="0" customWidth="1"/>
    <col min="9" max="9" width="10.421875" style="0" customWidth="1"/>
    <col min="10" max="10" width="15.57421875" style="0" customWidth="1"/>
  </cols>
  <sheetData>
    <row r="1" spans="5:10" ht="21">
      <c r="E1" s="485" t="s">
        <v>29</v>
      </c>
      <c r="F1" s="485"/>
      <c r="G1" s="485"/>
      <c r="H1" s="485"/>
      <c r="I1" s="485"/>
      <c r="J1" s="485"/>
    </row>
    <row r="2" spans="5:10" ht="21">
      <c r="E2" s="485" t="s">
        <v>117</v>
      </c>
      <c r="F2" s="485"/>
      <c r="G2" s="485"/>
      <c r="H2" s="485"/>
      <c r="I2" s="485"/>
      <c r="J2" s="485"/>
    </row>
    <row r="3" spans="5:10" ht="21">
      <c r="E3" s="87"/>
      <c r="F3" s="87"/>
      <c r="G3" s="87"/>
      <c r="H3" s="87"/>
      <c r="I3" s="87" t="s">
        <v>410</v>
      </c>
      <c r="J3" s="87"/>
    </row>
    <row r="4" spans="5:10" ht="21">
      <c r="E4" s="490" t="s">
        <v>118</v>
      </c>
      <c r="F4" s="490"/>
      <c r="G4" s="490"/>
      <c r="H4" s="490"/>
      <c r="I4" s="490"/>
      <c r="J4" s="490"/>
    </row>
    <row r="5" spans="5:10" ht="21.75" thickBot="1">
      <c r="E5" s="89"/>
      <c r="F5" s="89"/>
      <c r="G5" s="89"/>
      <c r="H5" s="491" t="s">
        <v>411</v>
      </c>
      <c r="I5" s="492"/>
      <c r="J5" s="492"/>
    </row>
    <row r="6" spans="5:10" ht="22.5" thickBot="1" thickTop="1">
      <c r="E6" s="493" t="s">
        <v>119</v>
      </c>
      <c r="F6" s="489"/>
      <c r="G6" s="66"/>
      <c r="H6" s="67"/>
      <c r="I6" s="494" t="s">
        <v>120</v>
      </c>
      <c r="J6" s="79" t="s">
        <v>121</v>
      </c>
    </row>
    <row r="7" spans="5:10" ht="21">
      <c r="E7" s="69" t="s">
        <v>7</v>
      </c>
      <c r="F7" s="70" t="s">
        <v>8</v>
      </c>
      <c r="G7" s="497" t="s">
        <v>4</v>
      </c>
      <c r="H7" s="498"/>
      <c r="I7" s="495"/>
      <c r="J7" s="68" t="s">
        <v>8</v>
      </c>
    </row>
    <row r="8" spans="5:10" ht="21.75" thickBot="1">
      <c r="E8" s="71" t="s">
        <v>6</v>
      </c>
      <c r="F8" s="72" t="s">
        <v>6</v>
      </c>
      <c r="G8" s="73"/>
      <c r="H8" s="74"/>
      <c r="I8" s="496"/>
      <c r="J8" s="71" t="s">
        <v>6</v>
      </c>
    </row>
    <row r="9" spans="5:10" ht="22.5" thickTop="1">
      <c r="E9" s="90"/>
      <c r="F9" s="75">
        <v>33339340.75</v>
      </c>
      <c r="G9" s="499" t="s">
        <v>5</v>
      </c>
      <c r="H9" s="500"/>
      <c r="I9" s="91"/>
      <c r="J9" s="76">
        <v>36772103.57</v>
      </c>
    </row>
    <row r="10" spans="5:10" ht="21.75">
      <c r="E10" s="90"/>
      <c r="F10" s="92"/>
      <c r="G10" s="486" t="s">
        <v>226</v>
      </c>
      <c r="H10" s="487"/>
      <c r="I10" s="93"/>
      <c r="J10" s="90"/>
    </row>
    <row r="11" spans="5:10" ht="21.75">
      <c r="E11" s="90">
        <v>30000</v>
      </c>
      <c r="F11" s="97">
        <v>34718.5</v>
      </c>
      <c r="G11" s="48"/>
      <c r="H11" s="93" t="s">
        <v>101</v>
      </c>
      <c r="I11" s="95">
        <v>411000</v>
      </c>
      <c r="J11" s="90"/>
    </row>
    <row r="12" spans="5:10" ht="21.75">
      <c r="E12" s="90">
        <v>207000</v>
      </c>
      <c r="F12" s="97">
        <v>210468.09</v>
      </c>
      <c r="G12" s="48"/>
      <c r="H12" s="93" t="s">
        <v>90</v>
      </c>
      <c r="I12" s="95">
        <v>411002</v>
      </c>
      <c r="J12" s="96"/>
    </row>
    <row r="13" spans="5:10" ht="21.75">
      <c r="E13" s="90">
        <v>3300</v>
      </c>
      <c r="F13" s="97">
        <v>4304</v>
      </c>
      <c r="G13" s="48"/>
      <c r="H13" s="93" t="s">
        <v>89</v>
      </c>
      <c r="I13" s="95">
        <v>411003</v>
      </c>
      <c r="J13" s="96"/>
    </row>
    <row r="14" spans="5:10" ht="21.75">
      <c r="E14" s="90">
        <v>1300</v>
      </c>
      <c r="F14" s="97">
        <v>1690</v>
      </c>
      <c r="G14" s="48"/>
      <c r="H14" s="93" t="s">
        <v>227</v>
      </c>
      <c r="I14" s="95">
        <v>411004</v>
      </c>
      <c r="J14" s="97">
        <v>220</v>
      </c>
    </row>
    <row r="15" spans="5:10" ht="21.75">
      <c r="E15" s="90">
        <v>2000</v>
      </c>
      <c r="F15" s="97">
        <v>2580</v>
      </c>
      <c r="G15" s="48"/>
      <c r="H15" s="201" t="s">
        <v>228</v>
      </c>
      <c r="I15" s="95">
        <v>412101</v>
      </c>
      <c r="J15" s="97">
        <v>330</v>
      </c>
    </row>
    <row r="16" spans="5:10" ht="21.75">
      <c r="E16" s="90">
        <v>46000</v>
      </c>
      <c r="F16" s="97">
        <v>50400</v>
      </c>
      <c r="G16" s="48"/>
      <c r="H16" s="93" t="s">
        <v>132</v>
      </c>
      <c r="I16" s="95">
        <v>412108</v>
      </c>
      <c r="J16" s="97">
        <v>600</v>
      </c>
    </row>
    <row r="17" spans="5:10" ht="21.75">
      <c r="E17" s="90">
        <v>50000</v>
      </c>
      <c r="F17" s="97">
        <f>+J17</f>
        <v>0</v>
      </c>
      <c r="G17" s="92"/>
      <c r="H17" s="93" t="s">
        <v>229</v>
      </c>
      <c r="I17" s="95">
        <v>412210</v>
      </c>
      <c r="J17" s="97"/>
    </row>
    <row r="18" spans="5:10" ht="21.75">
      <c r="E18" s="90">
        <v>91470</v>
      </c>
      <c r="F18" s="97">
        <v>172940</v>
      </c>
      <c r="G18" s="92"/>
      <c r="H18" s="93" t="s">
        <v>130</v>
      </c>
      <c r="I18" s="95">
        <v>412303</v>
      </c>
      <c r="J18" s="97">
        <v>240</v>
      </c>
    </row>
    <row r="19" spans="5:10" ht="21.75">
      <c r="E19" s="90">
        <v>115000</v>
      </c>
      <c r="F19" s="97">
        <v>244197.78</v>
      </c>
      <c r="G19" s="92"/>
      <c r="H19" s="93" t="s">
        <v>98</v>
      </c>
      <c r="I19" s="98">
        <v>413003</v>
      </c>
      <c r="J19" s="97">
        <v>80734.03</v>
      </c>
    </row>
    <row r="20" spans="5:10" ht="21.75">
      <c r="E20" s="90">
        <v>158200</v>
      </c>
      <c r="F20" s="97">
        <v>67000</v>
      </c>
      <c r="G20" s="92"/>
      <c r="H20" s="93" t="s">
        <v>88</v>
      </c>
      <c r="I20" s="98">
        <v>415004</v>
      </c>
      <c r="J20" s="97"/>
    </row>
    <row r="21" spans="5:10" ht="21.75">
      <c r="E21" s="90">
        <v>540</v>
      </c>
      <c r="F21" s="97">
        <v>20</v>
      </c>
      <c r="G21" s="92"/>
      <c r="H21" s="93" t="s">
        <v>230</v>
      </c>
      <c r="I21" s="98">
        <v>415999</v>
      </c>
      <c r="J21" s="97">
        <v>20</v>
      </c>
    </row>
    <row r="22" spans="5:10" ht="21.75">
      <c r="E22" s="90">
        <v>1900</v>
      </c>
      <c r="F22" s="97">
        <f>+J22</f>
        <v>0</v>
      </c>
      <c r="G22" s="92"/>
      <c r="H22" s="93" t="s">
        <v>412</v>
      </c>
      <c r="I22" s="98">
        <v>416000</v>
      </c>
      <c r="J22" s="97"/>
    </row>
    <row r="23" spans="5:10" ht="21.75">
      <c r="E23" s="90"/>
      <c r="F23" s="97">
        <v>3400</v>
      </c>
      <c r="G23" s="92"/>
      <c r="H23" s="93" t="s">
        <v>337</v>
      </c>
      <c r="I23" s="98">
        <v>416000</v>
      </c>
      <c r="J23" s="97"/>
    </row>
    <row r="24" spans="5:10" ht="21.75">
      <c r="E24" s="90"/>
      <c r="F24" s="97">
        <v>150</v>
      </c>
      <c r="G24" s="92"/>
      <c r="H24" s="93" t="s">
        <v>396</v>
      </c>
      <c r="I24" s="98">
        <v>416001</v>
      </c>
      <c r="J24" s="97"/>
    </row>
    <row r="25" spans="5:10" ht="21.75">
      <c r="E25" s="90">
        <v>5118790</v>
      </c>
      <c r="F25" s="97">
        <v>4816841.03</v>
      </c>
      <c r="G25" s="92"/>
      <c r="H25" s="93" t="s">
        <v>231</v>
      </c>
      <c r="I25" s="98">
        <v>421002</v>
      </c>
      <c r="J25" s="97">
        <v>548840.18</v>
      </c>
    </row>
    <row r="26" spans="5:10" ht="21.75">
      <c r="E26" s="90">
        <v>2583500</v>
      </c>
      <c r="F26" s="97">
        <v>4909053.84</v>
      </c>
      <c r="G26" s="92"/>
      <c r="H26" s="93" t="s">
        <v>232</v>
      </c>
      <c r="I26" s="98">
        <v>421004</v>
      </c>
      <c r="J26" s="97">
        <v>1078219.02</v>
      </c>
    </row>
    <row r="27" spans="5:10" ht="21.75">
      <c r="E27" s="90">
        <v>1737000</v>
      </c>
      <c r="F27" s="97">
        <v>2464103.85</v>
      </c>
      <c r="G27" s="92"/>
      <c r="H27" s="93" t="s">
        <v>91</v>
      </c>
      <c r="I27" s="98">
        <v>421006</v>
      </c>
      <c r="J27" s="97">
        <v>456071.36</v>
      </c>
    </row>
    <row r="28" spans="5:10" ht="21.75">
      <c r="E28" s="90">
        <v>3407300</v>
      </c>
      <c r="F28" s="97">
        <v>4800396.92</v>
      </c>
      <c r="G28" s="92"/>
      <c r="H28" s="93" t="s">
        <v>92</v>
      </c>
      <c r="I28" s="98">
        <v>421007</v>
      </c>
      <c r="J28" s="97">
        <v>926066.6</v>
      </c>
    </row>
    <row r="29" spans="5:10" ht="21.75">
      <c r="E29" s="90">
        <v>38670</v>
      </c>
      <c r="F29" s="97">
        <v>123915.91</v>
      </c>
      <c r="G29" s="92"/>
      <c r="H29" s="93" t="s">
        <v>95</v>
      </c>
      <c r="I29" s="98">
        <v>421011</v>
      </c>
      <c r="J29" s="97">
        <v>46157.1</v>
      </c>
    </row>
    <row r="30" spans="5:10" ht="21.75">
      <c r="E30" s="90">
        <v>120000</v>
      </c>
      <c r="F30" s="97">
        <v>116692.97</v>
      </c>
      <c r="G30" s="92"/>
      <c r="H30" s="93" t="s">
        <v>93</v>
      </c>
      <c r="I30" s="98">
        <v>421012</v>
      </c>
      <c r="J30" s="97">
        <v>31192.27</v>
      </c>
    </row>
    <row r="31" spans="5:10" ht="21.75">
      <c r="E31" s="90">
        <v>262040</v>
      </c>
      <c r="F31" s="97">
        <v>215838</v>
      </c>
      <c r="G31" s="92"/>
      <c r="H31" s="93" t="s">
        <v>233</v>
      </c>
      <c r="I31" s="98">
        <v>421015</v>
      </c>
      <c r="J31" s="97">
        <v>62106</v>
      </c>
    </row>
    <row r="32" spans="5:10" ht="21.75">
      <c r="E32" s="90">
        <v>100</v>
      </c>
      <c r="F32" s="97">
        <f>+J32</f>
        <v>0</v>
      </c>
      <c r="G32" s="92"/>
      <c r="H32" s="93" t="s">
        <v>413</v>
      </c>
      <c r="I32" s="98"/>
      <c r="J32" s="97"/>
    </row>
    <row r="33" spans="5:10" ht="21.75">
      <c r="E33" s="90">
        <v>25000</v>
      </c>
      <c r="F33" s="97">
        <v>97343.98</v>
      </c>
      <c r="G33" s="92"/>
      <c r="H33" s="93" t="s">
        <v>94</v>
      </c>
      <c r="I33" s="98">
        <v>421005</v>
      </c>
      <c r="J33" s="97"/>
    </row>
    <row r="34" spans="5:10" ht="21.75">
      <c r="E34" s="90">
        <v>890</v>
      </c>
      <c r="F34" s="97">
        <v>570.94</v>
      </c>
      <c r="G34" s="92"/>
      <c r="H34" s="93" t="s">
        <v>234</v>
      </c>
      <c r="I34" s="98">
        <v>421014</v>
      </c>
      <c r="J34" s="97"/>
    </row>
    <row r="35" spans="5:10" ht="21.75">
      <c r="E35" s="90">
        <v>18600000</v>
      </c>
      <c r="F35" s="97">
        <v>15247283</v>
      </c>
      <c r="G35" s="92"/>
      <c r="H35" s="93" t="s">
        <v>235</v>
      </c>
      <c r="I35" s="98">
        <v>431002</v>
      </c>
      <c r="J35" s="97"/>
    </row>
    <row r="36" spans="5:10" ht="21.75">
      <c r="E36" s="90"/>
      <c r="F36" s="97">
        <f>+J36</f>
        <v>0</v>
      </c>
      <c r="G36" s="92"/>
      <c r="H36" s="93" t="s">
        <v>236</v>
      </c>
      <c r="I36" s="98"/>
      <c r="J36" s="97"/>
    </row>
    <row r="37" spans="5:10" ht="21.75">
      <c r="E37" s="90">
        <v>100000</v>
      </c>
      <c r="F37" s="97">
        <f>+J37</f>
        <v>0</v>
      </c>
      <c r="G37" s="92"/>
      <c r="H37" s="201" t="s">
        <v>414</v>
      </c>
      <c r="I37" s="95">
        <v>431003</v>
      </c>
      <c r="J37" s="97"/>
    </row>
    <row r="38" spans="5:10" ht="21">
      <c r="E38" s="202">
        <f>SUM(E9:E37)</f>
        <v>32700000</v>
      </c>
      <c r="F38" s="202">
        <f>SUM(F11:F37)</f>
        <v>33583908.81</v>
      </c>
      <c r="G38" s="203"/>
      <c r="H38" s="204" t="s">
        <v>39</v>
      </c>
      <c r="I38" s="204"/>
      <c r="J38" s="202">
        <f>SUM(J11:J37)</f>
        <v>3230796.56</v>
      </c>
    </row>
    <row r="39" spans="5:11" ht="21.75">
      <c r="E39" s="99"/>
      <c r="F39" s="99"/>
      <c r="G39" s="48"/>
      <c r="H39" s="78" t="s">
        <v>3</v>
      </c>
      <c r="I39" s="108"/>
      <c r="J39" s="99"/>
      <c r="K39" s="48"/>
    </row>
    <row r="40" spans="5:11" ht="22.5" thickBot="1">
      <c r="E40" s="205"/>
      <c r="F40" s="205"/>
      <c r="G40" s="89"/>
      <c r="H40" s="89"/>
      <c r="I40" s="108"/>
      <c r="J40" s="99"/>
      <c r="K40" s="48"/>
    </row>
    <row r="41" spans="5:10" ht="22.5" thickBot="1" thickTop="1">
      <c r="E41" s="488" t="s">
        <v>119</v>
      </c>
      <c r="F41" s="489"/>
      <c r="G41" s="66"/>
      <c r="H41" s="67"/>
      <c r="I41" s="494" t="s">
        <v>120</v>
      </c>
      <c r="J41" s="79" t="s">
        <v>121</v>
      </c>
    </row>
    <row r="42" spans="5:10" ht="21">
      <c r="E42" s="69" t="s">
        <v>7</v>
      </c>
      <c r="F42" s="70" t="s">
        <v>8</v>
      </c>
      <c r="G42" s="497" t="s">
        <v>4</v>
      </c>
      <c r="H42" s="498"/>
      <c r="I42" s="495"/>
      <c r="J42" s="68" t="s">
        <v>8</v>
      </c>
    </row>
    <row r="43" spans="5:10" ht="21.75" thickBot="1">
      <c r="E43" s="71" t="s">
        <v>6</v>
      </c>
      <c r="F43" s="72" t="s">
        <v>6</v>
      </c>
      <c r="G43" s="73"/>
      <c r="H43" s="74"/>
      <c r="I43" s="496"/>
      <c r="J43" s="71" t="s">
        <v>6</v>
      </c>
    </row>
    <row r="44" spans="5:10" ht="22.5" thickTop="1">
      <c r="E44" s="99"/>
      <c r="F44" s="292">
        <v>680530</v>
      </c>
      <c r="G44" s="48"/>
      <c r="H44" s="93" t="s">
        <v>122</v>
      </c>
      <c r="I44" s="98">
        <v>110605</v>
      </c>
      <c r="J44" s="97">
        <v>7200</v>
      </c>
    </row>
    <row r="45" spans="5:10" ht="21.75">
      <c r="E45" s="99"/>
      <c r="F45" s="97">
        <v>7375291.8</v>
      </c>
      <c r="G45" s="48"/>
      <c r="H45" s="93" t="s">
        <v>123</v>
      </c>
      <c r="I45" s="98">
        <v>110606</v>
      </c>
      <c r="J45" s="97">
        <v>1905495.6</v>
      </c>
    </row>
    <row r="46" spans="5:10" ht="21.75">
      <c r="E46" s="99"/>
      <c r="F46" s="97"/>
      <c r="G46" s="48"/>
      <c r="H46" s="93" t="s">
        <v>237</v>
      </c>
      <c r="I46" s="98">
        <v>3000</v>
      </c>
      <c r="J46" s="97"/>
    </row>
    <row r="47" spans="5:10" ht="21.75">
      <c r="E47" s="99"/>
      <c r="F47" s="97"/>
      <c r="G47" s="48"/>
      <c r="H47" s="93" t="s">
        <v>32</v>
      </c>
      <c r="I47" s="98">
        <v>3000</v>
      </c>
      <c r="J47" s="97"/>
    </row>
    <row r="48" spans="5:10" ht="21.75">
      <c r="E48" s="99"/>
      <c r="F48" s="97">
        <v>3750</v>
      </c>
      <c r="G48" s="48"/>
      <c r="H48" s="93" t="s">
        <v>238</v>
      </c>
      <c r="I48" s="98">
        <v>441002</v>
      </c>
      <c r="J48" s="97">
        <v>1920</v>
      </c>
    </row>
    <row r="49" spans="5:10" ht="21.75">
      <c r="E49" s="99"/>
      <c r="F49" s="97">
        <v>187740</v>
      </c>
      <c r="G49" s="48"/>
      <c r="H49" s="93" t="s">
        <v>239</v>
      </c>
      <c r="I49" s="98">
        <v>441002</v>
      </c>
      <c r="J49" s="97">
        <v>50400</v>
      </c>
    </row>
    <row r="50" spans="5:10" ht="21.75">
      <c r="E50" s="99"/>
      <c r="F50" s="97">
        <v>5632.2</v>
      </c>
      <c r="G50" s="48"/>
      <c r="H50" s="93" t="s">
        <v>240</v>
      </c>
      <c r="I50" s="98">
        <v>441002</v>
      </c>
      <c r="J50" s="97">
        <v>1512</v>
      </c>
    </row>
    <row r="51" spans="5:10" ht="21.75">
      <c r="E51" s="99"/>
      <c r="F51" s="97">
        <v>1020450</v>
      </c>
      <c r="G51" s="48"/>
      <c r="H51" s="93" t="s">
        <v>241</v>
      </c>
      <c r="I51" s="98">
        <v>441001</v>
      </c>
      <c r="J51" s="97">
        <v>291300</v>
      </c>
    </row>
    <row r="52" spans="5:10" ht="21.75">
      <c r="E52" s="99"/>
      <c r="F52" s="97">
        <v>258750</v>
      </c>
      <c r="G52" s="48"/>
      <c r="H52" s="93" t="s">
        <v>242</v>
      </c>
      <c r="I52" s="98">
        <v>441001</v>
      </c>
      <c r="J52" s="97">
        <v>77700</v>
      </c>
    </row>
    <row r="53" spans="5:10" ht="21.75">
      <c r="E53" s="99"/>
      <c r="F53" s="97">
        <v>63960</v>
      </c>
      <c r="G53" s="48"/>
      <c r="H53" s="93" t="s">
        <v>291</v>
      </c>
      <c r="I53" s="98">
        <v>441001</v>
      </c>
      <c r="J53" s="97">
        <v>18450</v>
      </c>
    </row>
    <row r="54" spans="5:10" ht="21.75">
      <c r="E54" s="99"/>
      <c r="F54" s="97"/>
      <c r="G54" s="48"/>
      <c r="H54" s="201" t="s">
        <v>343</v>
      </c>
      <c r="I54" s="98">
        <v>441001</v>
      </c>
      <c r="J54" s="97"/>
    </row>
    <row r="55" spans="5:10" ht="21.75">
      <c r="E55" s="99"/>
      <c r="F55" s="97">
        <v>8274000</v>
      </c>
      <c r="G55" s="48"/>
      <c r="H55" s="93" t="s">
        <v>243</v>
      </c>
      <c r="I55" s="98">
        <v>441001</v>
      </c>
      <c r="J55" s="97">
        <v>1379000</v>
      </c>
    </row>
    <row r="56" spans="5:10" ht="21.75">
      <c r="E56" s="99"/>
      <c r="F56" s="97">
        <v>1655500</v>
      </c>
      <c r="G56" s="48"/>
      <c r="H56" s="93" t="s">
        <v>344</v>
      </c>
      <c r="I56" s="98">
        <v>441001</v>
      </c>
      <c r="J56" s="97">
        <v>396000</v>
      </c>
    </row>
    <row r="57" spans="5:10" ht="21.75">
      <c r="E57" s="99"/>
      <c r="F57" s="97"/>
      <c r="G57" s="48"/>
      <c r="H57" s="93" t="s">
        <v>345</v>
      </c>
      <c r="I57" s="98">
        <v>441001</v>
      </c>
      <c r="J57" s="97"/>
    </row>
    <row r="58" spans="5:10" ht="21.75">
      <c r="E58" s="99"/>
      <c r="F58" s="97">
        <v>20000</v>
      </c>
      <c r="G58" s="48"/>
      <c r="H58" s="93" t="s">
        <v>244</v>
      </c>
      <c r="I58" s="98">
        <v>441001</v>
      </c>
      <c r="J58" s="97"/>
    </row>
    <row r="59" spans="5:10" ht="21.75">
      <c r="E59" s="99"/>
      <c r="F59" s="97"/>
      <c r="G59" s="48"/>
      <c r="H59" s="93" t="s">
        <v>245</v>
      </c>
      <c r="I59" s="98">
        <v>441001</v>
      </c>
      <c r="J59" s="97"/>
    </row>
    <row r="60" spans="5:10" ht="21.75">
      <c r="E60" s="99"/>
      <c r="F60" s="97">
        <v>2448383.04</v>
      </c>
      <c r="G60" s="48"/>
      <c r="H60" s="201" t="s">
        <v>415</v>
      </c>
      <c r="I60" s="98">
        <v>11201</v>
      </c>
      <c r="J60" s="97"/>
    </row>
    <row r="61" spans="5:10" ht="21.75">
      <c r="E61" s="99"/>
      <c r="F61" s="97">
        <v>310000</v>
      </c>
      <c r="G61" s="48"/>
      <c r="H61" s="201" t="s">
        <v>346</v>
      </c>
      <c r="I61" s="98"/>
      <c r="J61" s="97"/>
    </row>
    <row r="62" spans="5:10" ht="21.75">
      <c r="E62" s="99"/>
      <c r="F62" s="97">
        <v>2759</v>
      </c>
      <c r="G62" s="48"/>
      <c r="H62" s="93" t="s">
        <v>2</v>
      </c>
      <c r="I62" s="98">
        <v>300000</v>
      </c>
      <c r="J62" s="97"/>
    </row>
    <row r="63" spans="5:10" ht="21.75">
      <c r="E63" s="99"/>
      <c r="F63" s="97">
        <v>466236.56</v>
      </c>
      <c r="G63" s="48"/>
      <c r="H63" s="93" t="s">
        <v>114</v>
      </c>
      <c r="I63" s="98">
        <v>230199</v>
      </c>
      <c r="J63" s="97">
        <v>50053.71</v>
      </c>
    </row>
    <row r="64" spans="5:10" ht="15.75" customHeight="1">
      <c r="E64" s="99"/>
      <c r="F64" s="97">
        <v>63700</v>
      </c>
      <c r="G64" s="48"/>
      <c r="H64" s="93" t="s">
        <v>23</v>
      </c>
      <c r="I64" s="108">
        <v>210402</v>
      </c>
      <c r="J64" s="97">
        <v>63700</v>
      </c>
    </row>
    <row r="65" spans="5:10" ht="21.75" customHeight="1" hidden="1">
      <c r="E65" s="99"/>
      <c r="F65" s="97">
        <v>1584360</v>
      </c>
      <c r="G65" s="48"/>
      <c r="H65" s="93" t="s">
        <v>141</v>
      </c>
      <c r="I65" s="108">
        <v>210500</v>
      </c>
      <c r="J65" s="97">
        <v>1584360</v>
      </c>
    </row>
    <row r="66" spans="5:10" ht="21.75">
      <c r="E66" s="99"/>
      <c r="F66" s="97">
        <v>73500</v>
      </c>
      <c r="G66" s="48"/>
      <c r="H66" s="93" t="s">
        <v>246</v>
      </c>
      <c r="I66" s="108">
        <v>440100</v>
      </c>
      <c r="J66" s="97"/>
    </row>
    <row r="67" spans="5:10" ht="15.75" customHeight="1">
      <c r="E67" s="99"/>
      <c r="F67" s="97"/>
      <c r="G67" s="48"/>
      <c r="H67" s="93" t="s">
        <v>247</v>
      </c>
      <c r="I67" s="108">
        <v>440100</v>
      </c>
      <c r="J67" s="97"/>
    </row>
    <row r="68" spans="5:10" ht="18.75" customHeight="1">
      <c r="E68" s="99"/>
      <c r="F68" s="101">
        <v>2564</v>
      </c>
      <c r="G68" s="48"/>
      <c r="H68" s="338" t="s">
        <v>389</v>
      </c>
      <c r="I68" s="108">
        <v>440100</v>
      </c>
      <c r="J68" s="101">
        <v>2564</v>
      </c>
    </row>
    <row r="69" spans="5:10" ht="18.75" customHeight="1">
      <c r="E69" s="99"/>
      <c r="F69" s="110">
        <f>SUM(F44:F68)</f>
        <v>24497106.599999998</v>
      </c>
      <c r="G69" s="48"/>
      <c r="H69" s="206" t="s">
        <v>78</v>
      </c>
      <c r="I69" s="98"/>
      <c r="J69" s="110">
        <f>SUM(J44:J68)</f>
        <v>5829655.3100000005</v>
      </c>
    </row>
    <row r="70" spans="5:10" ht="18.75" customHeight="1">
      <c r="E70" s="99"/>
      <c r="F70" s="90">
        <v>2170</v>
      </c>
      <c r="G70" s="77" t="s">
        <v>124</v>
      </c>
      <c r="H70" s="93" t="s">
        <v>125</v>
      </c>
      <c r="I70" s="98"/>
      <c r="J70" s="97"/>
    </row>
    <row r="71" spans="5:10" ht="18.75" customHeight="1">
      <c r="E71" s="99"/>
      <c r="F71" s="90">
        <v>3584.12</v>
      </c>
      <c r="G71" s="77"/>
      <c r="H71" s="93" t="s">
        <v>347</v>
      </c>
      <c r="I71" s="98">
        <v>230102</v>
      </c>
      <c r="J71" s="90"/>
    </row>
    <row r="72" spans="5:10" ht="21.75">
      <c r="E72" s="99"/>
      <c r="F72" s="90"/>
      <c r="G72" s="77"/>
      <c r="H72" s="93" t="s">
        <v>302</v>
      </c>
      <c r="I72" s="98">
        <v>110100</v>
      </c>
      <c r="J72" s="90"/>
    </row>
    <row r="73" spans="5:10" ht="21.75">
      <c r="E73" s="99"/>
      <c r="F73" s="90"/>
      <c r="G73" s="48"/>
      <c r="H73" s="93"/>
      <c r="I73" s="93"/>
      <c r="J73" s="90"/>
    </row>
    <row r="74" spans="5:10" ht="19.5" customHeight="1">
      <c r="E74" s="99"/>
      <c r="F74" s="207"/>
      <c r="G74" s="208"/>
      <c r="H74" s="158"/>
      <c r="I74" s="209"/>
      <c r="J74" s="207"/>
    </row>
    <row r="75" spans="5:10" ht="18" customHeight="1">
      <c r="E75" s="99"/>
      <c r="F75" s="110">
        <f>+F38+F69-F70-F71-F72</f>
        <v>58075261.29</v>
      </c>
      <c r="G75" s="501" t="s">
        <v>24</v>
      </c>
      <c r="H75" s="502"/>
      <c r="I75" s="209"/>
      <c r="J75" s="110">
        <f>+J38+J69-J70-J71-J72</f>
        <v>9060451.870000001</v>
      </c>
    </row>
    <row r="76" spans="5:10" ht="18" customHeight="1">
      <c r="E76" s="99"/>
      <c r="F76" s="111"/>
      <c r="G76" s="78"/>
      <c r="H76" s="78"/>
      <c r="I76" s="225"/>
      <c r="J76" s="111"/>
    </row>
    <row r="77" spans="5:10" ht="18" customHeight="1">
      <c r="E77" s="99"/>
      <c r="F77" s="111"/>
      <c r="G77" s="78"/>
      <c r="H77" s="78"/>
      <c r="I77" s="225"/>
      <c r="J77" s="111"/>
    </row>
    <row r="78" spans="5:10" ht="18" customHeight="1">
      <c r="E78" s="99"/>
      <c r="F78" s="111"/>
      <c r="G78" s="78"/>
      <c r="H78" s="78"/>
      <c r="I78" s="225"/>
      <c r="J78" s="111"/>
    </row>
    <row r="79" spans="5:10" ht="21.75">
      <c r="E79" s="99"/>
      <c r="F79" s="111"/>
      <c r="G79" s="78"/>
      <c r="H79" s="78"/>
      <c r="I79" s="225"/>
      <c r="J79" s="111"/>
    </row>
    <row r="80" spans="5:10" ht="21">
      <c r="E80" s="503" t="s">
        <v>128</v>
      </c>
      <c r="F80" s="503"/>
      <c r="G80" s="503"/>
      <c r="H80" s="503"/>
      <c r="I80" s="503"/>
      <c r="J80" s="503"/>
    </row>
    <row r="81" spans="5:10" ht="21.75" thickBot="1">
      <c r="E81" s="88"/>
      <c r="F81" s="284"/>
      <c r="G81" s="284"/>
      <c r="H81" s="284"/>
      <c r="I81" s="88"/>
      <c r="J81" s="88"/>
    </row>
    <row r="82" spans="5:10" ht="20.25" thickBot="1" thickTop="1">
      <c r="E82" s="504" t="s">
        <v>119</v>
      </c>
      <c r="F82" s="505"/>
      <c r="G82" s="210"/>
      <c r="H82" s="211"/>
      <c r="I82" s="506" t="s">
        <v>120</v>
      </c>
      <c r="J82" s="293" t="s">
        <v>121</v>
      </c>
    </row>
    <row r="83" spans="5:10" ht="18.75">
      <c r="E83" s="212" t="s">
        <v>7</v>
      </c>
      <c r="F83" s="213" t="s">
        <v>8</v>
      </c>
      <c r="G83" s="509" t="s">
        <v>4</v>
      </c>
      <c r="H83" s="510"/>
      <c r="I83" s="507"/>
      <c r="J83" s="214" t="s">
        <v>8</v>
      </c>
    </row>
    <row r="84" spans="5:10" ht="19.5" thickBot="1">
      <c r="E84" s="215" t="s">
        <v>6</v>
      </c>
      <c r="F84" s="216" t="s">
        <v>6</v>
      </c>
      <c r="G84" s="217"/>
      <c r="H84" s="218"/>
      <c r="I84" s="508"/>
      <c r="J84" s="215" t="s">
        <v>6</v>
      </c>
    </row>
    <row r="85" spans="5:10" ht="21.75" thickTop="1">
      <c r="E85" s="103"/>
      <c r="F85" s="92"/>
      <c r="G85" s="104" t="s">
        <v>9</v>
      </c>
      <c r="H85" s="91"/>
      <c r="I85" s="91"/>
      <c r="J85" s="105"/>
    </row>
    <row r="86" spans="5:10" ht="21.75">
      <c r="E86" s="90"/>
      <c r="F86" s="94"/>
      <c r="G86" s="66" t="s">
        <v>248</v>
      </c>
      <c r="H86" s="93"/>
      <c r="I86" s="219">
        <v>510000</v>
      </c>
      <c r="J86" s="97"/>
    </row>
    <row r="87" spans="5:10" ht="21.75">
      <c r="E87" s="90">
        <v>227000</v>
      </c>
      <c r="F87" s="94">
        <v>216962</v>
      </c>
      <c r="G87" s="92"/>
      <c r="H87" s="93" t="s">
        <v>249</v>
      </c>
      <c r="I87" s="108">
        <v>110300</v>
      </c>
      <c r="J87" s="200">
        <v>19742</v>
      </c>
    </row>
    <row r="88" spans="5:10" ht="21.75">
      <c r="E88" s="90">
        <v>8382000</v>
      </c>
      <c r="F88" s="94"/>
      <c r="G88" s="92"/>
      <c r="H88" s="93" t="s">
        <v>250</v>
      </c>
      <c r="I88" s="108">
        <v>110700</v>
      </c>
      <c r="J88" s="97"/>
    </row>
    <row r="89" spans="5:10" ht="21.75">
      <c r="E89" s="90">
        <v>1614000</v>
      </c>
      <c r="F89" s="94"/>
      <c r="G89" s="92"/>
      <c r="H89" s="93" t="s">
        <v>251</v>
      </c>
      <c r="I89" s="98">
        <v>110800</v>
      </c>
      <c r="J89" s="97"/>
    </row>
    <row r="90" spans="5:10" ht="21.75">
      <c r="E90" s="90">
        <v>144000</v>
      </c>
      <c r="F90" s="94">
        <v>143500</v>
      </c>
      <c r="G90" s="92"/>
      <c r="H90" s="93" t="s">
        <v>252</v>
      </c>
      <c r="I90" s="98">
        <v>110900</v>
      </c>
      <c r="J90" s="97">
        <v>12000</v>
      </c>
    </row>
    <row r="91" spans="5:10" ht="21.75">
      <c r="E91" s="90">
        <v>412802.6</v>
      </c>
      <c r="F91" s="94">
        <v>205400</v>
      </c>
      <c r="G91" s="92"/>
      <c r="H91" s="93" t="s">
        <v>170</v>
      </c>
      <c r="I91" s="98">
        <v>111000</v>
      </c>
      <c r="J91" s="97">
        <v>86000</v>
      </c>
    </row>
    <row r="92" spans="5:10" ht="21.75">
      <c r="E92" s="90">
        <v>177000</v>
      </c>
      <c r="F92" s="94">
        <v>177000</v>
      </c>
      <c r="G92" s="92"/>
      <c r="H92" s="93" t="s">
        <v>168</v>
      </c>
      <c r="I92" s="98">
        <v>111100</v>
      </c>
      <c r="J92" s="97"/>
    </row>
    <row r="93" spans="5:10" ht="21.75">
      <c r="E93" s="90">
        <v>10000</v>
      </c>
      <c r="F93" s="94">
        <f>+J93</f>
        <v>0</v>
      </c>
      <c r="G93" s="92"/>
      <c r="H93" s="93" t="s">
        <v>253</v>
      </c>
      <c r="I93" s="98">
        <v>111200</v>
      </c>
      <c r="J93" s="97"/>
    </row>
    <row r="94" spans="5:10" ht="21.75">
      <c r="E94" s="90">
        <v>140000</v>
      </c>
      <c r="F94" s="94">
        <v>140000</v>
      </c>
      <c r="G94" s="92"/>
      <c r="H94" s="93" t="s">
        <v>254</v>
      </c>
      <c r="I94" s="98">
        <v>120100</v>
      </c>
      <c r="J94" s="97"/>
    </row>
    <row r="95" spans="5:10" ht="21.75">
      <c r="E95" s="90"/>
      <c r="F95" s="94">
        <f>+J95</f>
        <v>0</v>
      </c>
      <c r="G95" s="66" t="s">
        <v>255</v>
      </c>
      <c r="H95" s="93"/>
      <c r="I95" s="98">
        <v>521000</v>
      </c>
      <c r="J95" s="97"/>
    </row>
    <row r="96" spans="5:10" ht="21.75">
      <c r="E96" s="90">
        <v>256440</v>
      </c>
      <c r="F96" s="94">
        <v>256440</v>
      </c>
      <c r="G96" s="92"/>
      <c r="H96" s="93" t="s">
        <v>173</v>
      </c>
      <c r="I96" s="98">
        <v>210100</v>
      </c>
      <c r="J96" s="97">
        <v>42840</v>
      </c>
    </row>
    <row r="97" spans="5:10" ht="21.75">
      <c r="E97" s="90">
        <v>42000</v>
      </c>
      <c r="F97" s="94">
        <v>42000</v>
      </c>
      <c r="G97" s="92"/>
      <c r="H97" s="93" t="s">
        <v>256</v>
      </c>
      <c r="I97" s="98">
        <v>210200</v>
      </c>
      <c r="J97" s="97">
        <v>3420</v>
      </c>
    </row>
    <row r="98" spans="5:10" ht="21.75">
      <c r="E98" s="90">
        <v>42000</v>
      </c>
      <c r="F98" s="94">
        <v>42000</v>
      </c>
      <c r="G98" s="92"/>
      <c r="H98" s="93" t="s">
        <v>257</v>
      </c>
      <c r="I98" s="98">
        <v>210300</v>
      </c>
      <c r="J98" s="97">
        <v>3420</v>
      </c>
    </row>
    <row r="99" spans="5:10" ht="21.75">
      <c r="E99" s="90">
        <v>79200</v>
      </c>
      <c r="F99" s="94">
        <v>79200</v>
      </c>
      <c r="G99" s="92"/>
      <c r="H99" s="93" t="s">
        <v>258</v>
      </c>
      <c r="I99" s="98">
        <v>210400</v>
      </c>
      <c r="J99" s="97">
        <v>13200</v>
      </c>
    </row>
    <row r="100" spans="5:10" ht="21.75">
      <c r="E100" s="90">
        <v>2534560</v>
      </c>
      <c r="F100" s="94">
        <v>2534560</v>
      </c>
      <c r="G100" s="92"/>
      <c r="H100" s="93" t="s">
        <v>259</v>
      </c>
      <c r="I100" s="98">
        <v>210600</v>
      </c>
      <c r="J100" s="97">
        <v>265200</v>
      </c>
    </row>
    <row r="101" spans="5:10" ht="21.75">
      <c r="E101" s="90"/>
      <c r="F101" s="94">
        <f>+J101</f>
        <v>0</v>
      </c>
      <c r="G101" s="92"/>
      <c r="H101" s="93" t="s">
        <v>260</v>
      </c>
      <c r="I101" s="98">
        <v>210700</v>
      </c>
      <c r="J101" s="97"/>
    </row>
    <row r="102" spans="5:10" ht="21.75">
      <c r="E102" s="90"/>
      <c r="F102" s="94">
        <f>+J102</f>
        <v>0</v>
      </c>
      <c r="G102" s="66" t="s">
        <v>261</v>
      </c>
      <c r="H102" s="93"/>
      <c r="I102" s="98">
        <v>522000</v>
      </c>
      <c r="J102" s="97"/>
    </row>
    <row r="103" spans="5:10" ht="21.75">
      <c r="E103" s="90">
        <v>2096519</v>
      </c>
      <c r="F103" s="94">
        <v>2036016</v>
      </c>
      <c r="G103" s="66"/>
      <c r="H103" s="93" t="s">
        <v>179</v>
      </c>
      <c r="I103" s="98">
        <v>220100</v>
      </c>
      <c r="J103" s="97">
        <v>172920</v>
      </c>
    </row>
    <row r="104" spans="5:10" ht="21.75">
      <c r="E104" s="90">
        <v>222200</v>
      </c>
      <c r="F104" s="94">
        <v>117690</v>
      </c>
      <c r="G104" s="66"/>
      <c r="H104" s="93" t="s">
        <v>262</v>
      </c>
      <c r="I104" s="98">
        <v>220200</v>
      </c>
      <c r="J104" s="97">
        <v>550</v>
      </c>
    </row>
    <row r="105" spans="5:10" ht="21.75">
      <c r="E105" s="90">
        <v>42000</v>
      </c>
      <c r="F105" s="94">
        <v>42000</v>
      </c>
      <c r="G105" s="66"/>
      <c r="H105" s="93" t="s">
        <v>180</v>
      </c>
      <c r="I105" s="98">
        <v>220300</v>
      </c>
      <c r="J105" s="97">
        <v>3500</v>
      </c>
    </row>
    <row r="106" spans="5:10" ht="21.75">
      <c r="E106" s="90">
        <v>140098</v>
      </c>
      <c r="F106" s="94">
        <v>140098</v>
      </c>
      <c r="G106" s="66"/>
      <c r="H106" s="93" t="s">
        <v>465</v>
      </c>
      <c r="I106" s="98">
        <v>220700</v>
      </c>
      <c r="J106" s="97">
        <v>30880</v>
      </c>
    </row>
    <row r="107" spans="5:10" ht="21.75">
      <c r="E107" s="90">
        <v>1134604</v>
      </c>
      <c r="F107" s="94">
        <v>1127236</v>
      </c>
      <c r="G107" s="66"/>
      <c r="H107" s="93" t="s">
        <v>264</v>
      </c>
      <c r="I107" s="98">
        <v>220600</v>
      </c>
      <c r="J107" s="97">
        <v>98960</v>
      </c>
    </row>
    <row r="108" spans="5:10" ht="21.75">
      <c r="E108" s="90">
        <v>372360</v>
      </c>
      <c r="F108" s="94">
        <v>360009</v>
      </c>
      <c r="G108" s="66"/>
      <c r="H108" s="93" t="s">
        <v>265</v>
      </c>
      <c r="I108" s="98">
        <v>220700</v>
      </c>
      <c r="J108" s="97">
        <v>30250</v>
      </c>
    </row>
    <row r="109" spans="5:10" ht="21.75">
      <c r="E109" s="90">
        <v>75716</v>
      </c>
      <c r="F109" s="94">
        <v>75716</v>
      </c>
      <c r="G109" s="66"/>
      <c r="H109" s="93" t="s">
        <v>266</v>
      </c>
      <c r="I109" s="98">
        <v>220700</v>
      </c>
      <c r="J109" s="97">
        <v>39988</v>
      </c>
    </row>
    <row r="110" spans="5:10" ht="21.75">
      <c r="E110" s="90"/>
      <c r="F110" s="94">
        <f>+J110</f>
        <v>0</v>
      </c>
      <c r="G110" s="66" t="s">
        <v>11</v>
      </c>
      <c r="H110" s="93"/>
      <c r="I110" s="98">
        <v>531000</v>
      </c>
      <c r="J110" s="97"/>
    </row>
    <row r="111" spans="1:10" ht="21.75">
      <c r="A111" s="102"/>
      <c r="B111" s="102"/>
      <c r="E111" s="90">
        <v>80000</v>
      </c>
      <c r="F111" s="94">
        <v>77800</v>
      </c>
      <c r="G111" s="66"/>
      <c r="H111" s="93" t="s">
        <v>185</v>
      </c>
      <c r="I111" s="98">
        <v>310200</v>
      </c>
      <c r="J111" s="97"/>
    </row>
    <row r="112" spans="1:10" ht="21.75">
      <c r="A112" s="48"/>
      <c r="B112" s="48"/>
      <c r="E112" s="90" t="s">
        <v>31</v>
      </c>
      <c r="F112" s="94">
        <f>+J112</f>
        <v>0</v>
      </c>
      <c r="G112" s="66"/>
      <c r="H112" s="93" t="s">
        <v>267</v>
      </c>
      <c r="I112" s="98">
        <v>310300</v>
      </c>
      <c r="J112" s="97"/>
    </row>
    <row r="113" spans="1:10" ht="21.75">
      <c r="A113" s="48"/>
      <c r="B113" s="48"/>
      <c r="E113" s="90">
        <v>93740</v>
      </c>
      <c r="F113" s="94">
        <v>73400</v>
      </c>
      <c r="G113" s="66"/>
      <c r="H113" s="93" t="s">
        <v>189</v>
      </c>
      <c r="I113" s="98">
        <v>310400</v>
      </c>
      <c r="J113" s="97">
        <v>3550</v>
      </c>
    </row>
    <row r="114" spans="1:10" ht="21.75">
      <c r="A114" s="48"/>
      <c r="B114" s="48"/>
      <c r="E114" s="90">
        <v>90000</v>
      </c>
      <c r="F114" s="94">
        <v>63298</v>
      </c>
      <c r="G114" s="66"/>
      <c r="H114" s="93" t="s">
        <v>188</v>
      </c>
      <c r="I114" s="98">
        <v>310500</v>
      </c>
      <c r="J114" s="97"/>
    </row>
    <row r="115" spans="1:10" ht="21.75">
      <c r="A115" s="48"/>
      <c r="B115" s="48"/>
      <c r="E115" s="90">
        <v>36725</v>
      </c>
      <c r="F115" s="94">
        <v>36725</v>
      </c>
      <c r="G115" s="66"/>
      <c r="H115" s="93" t="s">
        <v>186</v>
      </c>
      <c r="I115" s="98">
        <v>310600</v>
      </c>
      <c r="J115" s="97">
        <v>10595</v>
      </c>
    </row>
    <row r="116" spans="1:10" ht="21.75">
      <c r="A116" s="48"/>
      <c r="B116" s="48"/>
      <c r="E116" s="100"/>
      <c r="F116" s="101">
        <f>+J116</f>
        <v>0</v>
      </c>
      <c r="G116" s="66" t="s">
        <v>105</v>
      </c>
      <c r="H116" s="206" t="s">
        <v>268</v>
      </c>
      <c r="I116" s="98"/>
      <c r="J116" s="101"/>
    </row>
    <row r="117" spans="1:10" ht="21.75" thickBot="1">
      <c r="A117" s="48"/>
      <c r="B117" s="48"/>
      <c r="C117" s="102"/>
      <c r="D117" s="102"/>
      <c r="E117" s="220">
        <f>SUM(E87:E116)</f>
        <v>18444964.6</v>
      </c>
      <c r="F117" s="221">
        <f>SUM(F87:F116)</f>
        <v>7987050</v>
      </c>
      <c r="G117" s="222"/>
      <c r="H117" s="223" t="s">
        <v>78</v>
      </c>
      <c r="I117" s="224"/>
      <c r="J117" s="221">
        <f>SUM(J87:J116)</f>
        <v>837015</v>
      </c>
    </row>
    <row r="118" spans="1:10" ht="21">
      <c r="A118" s="48"/>
      <c r="B118" s="48"/>
      <c r="C118" s="48"/>
      <c r="D118" s="48"/>
      <c r="E118" s="111"/>
      <c r="F118" s="294"/>
      <c r="G118" s="225"/>
      <c r="H118" s="78"/>
      <c r="I118" s="78"/>
      <c r="J118" s="294"/>
    </row>
    <row r="119" spans="1:10" ht="21.75">
      <c r="A119" s="99"/>
      <c r="B119" s="226"/>
      <c r="C119" s="48"/>
      <c r="D119" s="48"/>
      <c r="E119" s="99"/>
      <c r="F119" s="226"/>
      <c r="G119" s="48"/>
      <c r="H119" s="227" t="s">
        <v>221</v>
      </c>
      <c r="I119" s="108"/>
      <c r="J119" s="226"/>
    </row>
    <row r="120" spans="1:11" ht="3.75" customHeight="1">
      <c r="A120" s="99"/>
      <c r="B120" s="226"/>
      <c r="C120" s="48"/>
      <c r="D120" s="48"/>
      <c r="E120" s="228"/>
      <c r="F120" s="229"/>
      <c r="G120" s="102"/>
      <c r="H120" s="102"/>
      <c r="I120" s="230"/>
      <c r="J120" s="229"/>
      <c r="K120" s="48"/>
    </row>
    <row r="121" spans="1:10" ht="22.5" thickBot="1">
      <c r="A121" s="99"/>
      <c r="B121" s="226"/>
      <c r="C121" s="511"/>
      <c r="D121" s="511"/>
      <c r="E121" s="488" t="s">
        <v>119</v>
      </c>
      <c r="F121" s="489"/>
      <c r="G121" s="66"/>
      <c r="H121" s="67"/>
      <c r="I121" s="495" t="s">
        <v>120</v>
      </c>
      <c r="J121" s="68" t="s">
        <v>121</v>
      </c>
    </row>
    <row r="122" spans="1:10" ht="21.75">
      <c r="A122" s="99"/>
      <c r="B122" s="226"/>
      <c r="C122" s="78"/>
      <c r="D122" s="78"/>
      <c r="E122" s="69" t="s">
        <v>7</v>
      </c>
      <c r="F122" s="70" t="s">
        <v>8</v>
      </c>
      <c r="G122" s="497" t="s">
        <v>4</v>
      </c>
      <c r="H122" s="498"/>
      <c r="I122" s="495"/>
      <c r="J122" s="68" t="s">
        <v>8</v>
      </c>
    </row>
    <row r="123" spans="1:10" ht="22.5" thickBot="1">
      <c r="A123" s="99"/>
      <c r="B123" s="226"/>
      <c r="C123" s="78"/>
      <c r="D123" s="78"/>
      <c r="E123" s="71" t="s">
        <v>6</v>
      </c>
      <c r="F123" s="72" t="s">
        <v>6</v>
      </c>
      <c r="G123" s="73"/>
      <c r="H123" s="74"/>
      <c r="I123" s="496"/>
      <c r="J123" s="71" t="s">
        <v>6</v>
      </c>
    </row>
    <row r="124" spans="1:10" ht="22.5" thickTop="1">
      <c r="A124" s="99"/>
      <c r="B124" s="226"/>
      <c r="C124" s="48"/>
      <c r="D124" s="48"/>
      <c r="E124" s="109">
        <v>210000</v>
      </c>
      <c r="F124" s="292">
        <v>145960</v>
      </c>
      <c r="G124" s="339"/>
      <c r="H124" s="91" t="s">
        <v>348</v>
      </c>
      <c r="I124" s="231"/>
      <c r="J124" s="232">
        <v>3500</v>
      </c>
    </row>
    <row r="125" spans="1:10" ht="21.75">
      <c r="A125" s="99"/>
      <c r="B125" s="226"/>
      <c r="C125" s="48"/>
      <c r="D125" s="48"/>
      <c r="E125" s="109"/>
      <c r="F125" s="97">
        <f>+J125</f>
        <v>0</v>
      </c>
      <c r="G125" s="225"/>
      <c r="H125" s="93" t="s">
        <v>349</v>
      </c>
      <c r="I125" s="98"/>
      <c r="J125" s="90"/>
    </row>
    <row r="126" spans="1:10" ht="21.75">
      <c r="A126" s="99"/>
      <c r="B126" s="226"/>
      <c r="C126" s="48"/>
      <c r="D126" s="48"/>
      <c r="E126" s="109"/>
      <c r="F126" s="97">
        <f>+J126</f>
        <v>0</v>
      </c>
      <c r="G126" s="225"/>
      <c r="H126" s="93"/>
      <c r="I126" s="98"/>
      <c r="J126" s="90"/>
    </row>
    <row r="127" spans="1:10" ht="21.75">
      <c r="A127" s="99"/>
      <c r="B127" s="226"/>
      <c r="C127" s="48"/>
      <c r="D127" s="48"/>
      <c r="E127" s="90">
        <v>1269120</v>
      </c>
      <c r="F127" s="97">
        <v>1269120</v>
      </c>
      <c r="G127" s="225"/>
      <c r="H127" s="93" t="s">
        <v>269</v>
      </c>
      <c r="I127" s="98">
        <v>310100</v>
      </c>
      <c r="J127" s="90">
        <v>1269120</v>
      </c>
    </row>
    <row r="128" spans="1:10" ht="21.75">
      <c r="A128" s="99"/>
      <c r="B128" s="226"/>
      <c r="C128" s="48"/>
      <c r="D128" s="48"/>
      <c r="E128" s="103"/>
      <c r="F128" s="97">
        <f>+J128</f>
        <v>0</v>
      </c>
      <c r="G128" s="225" t="s">
        <v>12</v>
      </c>
      <c r="H128" s="93"/>
      <c r="I128" s="86">
        <v>532000</v>
      </c>
      <c r="J128" s="93"/>
    </row>
    <row r="129" spans="1:10" ht="21.75">
      <c r="A129" s="99"/>
      <c r="B129" s="226"/>
      <c r="C129" s="48"/>
      <c r="D129" s="48"/>
      <c r="E129" s="90">
        <v>380809.63</v>
      </c>
      <c r="F129" s="97">
        <v>346798</v>
      </c>
      <c r="G129" s="225"/>
      <c r="H129" s="93" t="s">
        <v>192</v>
      </c>
      <c r="I129" s="86">
        <v>320100</v>
      </c>
      <c r="J129" s="233">
        <v>33999</v>
      </c>
    </row>
    <row r="130" spans="1:10" ht="21.75">
      <c r="A130" s="99"/>
      <c r="B130" s="226"/>
      <c r="C130" s="48"/>
      <c r="D130" s="48"/>
      <c r="E130" s="90">
        <v>50000</v>
      </c>
      <c r="F130" s="97">
        <v>30599</v>
      </c>
      <c r="G130" s="48"/>
      <c r="H130" s="93" t="s">
        <v>193</v>
      </c>
      <c r="I130" s="86">
        <v>320200</v>
      </c>
      <c r="J130" s="233">
        <v>8100</v>
      </c>
    </row>
    <row r="131" spans="1:10" ht="21.75">
      <c r="A131" s="99"/>
      <c r="B131" s="226"/>
      <c r="C131" s="48"/>
      <c r="D131" s="48"/>
      <c r="E131" s="90">
        <v>2315824.6</v>
      </c>
      <c r="F131" s="97">
        <v>1687357</v>
      </c>
      <c r="G131" s="225"/>
      <c r="H131" s="93" t="s">
        <v>270</v>
      </c>
      <c r="I131" s="98">
        <v>320300</v>
      </c>
      <c r="J131" s="90">
        <v>109137</v>
      </c>
    </row>
    <row r="132" spans="1:10" ht="21.75">
      <c r="A132" s="99"/>
      <c r="B132" s="226"/>
      <c r="C132" s="99"/>
      <c r="D132" s="226"/>
      <c r="E132" s="90"/>
      <c r="F132" s="97"/>
      <c r="G132" s="48"/>
      <c r="H132" s="93" t="s">
        <v>271</v>
      </c>
      <c r="I132" s="98"/>
      <c r="J132" s="90"/>
    </row>
    <row r="133" spans="1:10" ht="21.75">
      <c r="A133" s="99"/>
      <c r="B133" s="226"/>
      <c r="C133" s="226"/>
      <c r="D133" s="226"/>
      <c r="E133" s="97">
        <v>539376.4</v>
      </c>
      <c r="F133" s="97">
        <v>539376.4</v>
      </c>
      <c r="G133" s="48"/>
      <c r="H133" s="234" t="s">
        <v>272</v>
      </c>
      <c r="I133" s="98">
        <v>320400</v>
      </c>
      <c r="J133" s="97">
        <v>8950</v>
      </c>
    </row>
    <row r="134" spans="1:10" ht="21.75">
      <c r="A134" s="99"/>
      <c r="B134" s="226"/>
      <c r="C134" s="99"/>
      <c r="D134" s="226"/>
      <c r="E134" s="90"/>
      <c r="F134" s="97">
        <f>+J134</f>
        <v>0</v>
      </c>
      <c r="G134" s="225" t="s">
        <v>13</v>
      </c>
      <c r="H134" s="93"/>
      <c r="I134" s="98">
        <v>533000</v>
      </c>
      <c r="J134" s="90"/>
    </row>
    <row r="135" spans="1:11" ht="21.75">
      <c r="A135" s="99"/>
      <c r="B135" s="226"/>
      <c r="C135" s="99"/>
      <c r="D135" s="226"/>
      <c r="E135" s="94">
        <v>224354.6</v>
      </c>
      <c r="F135" s="97">
        <v>224354.6</v>
      </c>
      <c r="G135" s="48"/>
      <c r="H135" s="93" t="s">
        <v>199</v>
      </c>
      <c r="I135" s="98">
        <v>330100</v>
      </c>
      <c r="J135" s="90">
        <v>16633.55</v>
      </c>
      <c r="K135" s="235"/>
    </row>
    <row r="136" spans="1:11" ht="21.75">
      <c r="A136" s="99"/>
      <c r="B136" s="226"/>
      <c r="C136" s="99"/>
      <c r="D136" s="226"/>
      <c r="E136" s="94">
        <v>40000</v>
      </c>
      <c r="F136" s="97">
        <v>39590</v>
      </c>
      <c r="G136" s="48"/>
      <c r="H136" s="93" t="s">
        <v>200</v>
      </c>
      <c r="I136" s="98">
        <v>330200</v>
      </c>
      <c r="J136" s="97"/>
      <c r="K136" s="235"/>
    </row>
    <row r="137" spans="1:11" ht="19.5" customHeight="1">
      <c r="A137" s="99"/>
      <c r="B137" s="226"/>
      <c r="C137" s="99"/>
      <c r="D137" s="226"/>
      <c r="E137" s="94">
        <v>140000</v>
      </c>
      <c r="F137" s="97">
        <v>117072</v>
      </c>
      <c r="G137" s="48"/>
      <c r="H137" s="93" t="s">
        <v>201</v>
      </c>
      <c r="I137" s="98">
        <v>330300</v>
      </c>
      <c r="J137" s="97">
        <v>12792</v>
      </c>
      <c r="K137" s="235"/>
    </row>
    <row r="138" spans="1:11" ht="5.25" customHeight="1" hidden="1" thickBot="1">
      <c r="A138" s="99"/>
      <c r="B138" s="226"/>
      <c r="C138" s="99"/>
      <c r="D138" s="226"/>
      <c r="E138" s="94">
        <v>2386020</v>
      </c>
      <c r="F138" s="97">
        <v>2379333.9</v>
      </c>
      <c r="G138" s="48"/>
      <c r="H138" s="93" t="s">
        <v>273</v>
      </c>
      <c r="I138" s="98">
        <v>330400</v>
      </c>
      <c r="J138" s="90">
        <v>1199433.9</v>
      </c>
      <c r="K138" s="235"/>
    </row>
    <row r="139" spans="1:11" ht="21.75">
      <c r="A139" s="99"/>
      <c r="B139" s="226"/>
      <c r="C139" s="99"/>
      <c r="D139" s="226"/>
      <c r="E139" s="94">
        <v>480200</v>
      </c>
      <c r="F139" s="97">
        <v>479906</v>
      </c>
      <c r="G139" s="48"/>
      <c r="H139" s="93" t="s">
        <v>274</v>
      </c>
      <c r="I139" s="98">
        <v>330400</v>
      </c>
      <c r="J139" s="90">
        <v>241276</v>
      </c>
      <c r="K139" s="235"/>
    </row>
    <row r="140" spans="1:11" ht="21.75">
      <c r="A140" s="99"/>
      <c r="B140" s="226"/>
      <c r="C140" s="99"/>
      <c r="D140" s="226"/>
      <c r="E140" s="94"/>
      <c r="F140" s="97">
        <f>+J140</f>
        <v>0</v>
      </c>
      <c r="G140" s="48"/>
      <c r="H140" s="93" t="s">
        <v>275</v>
      </c>
      <c r="I140" s="98">
        <v>330400</v>
      </c>
      <c r="J140" s="90"/>
      <c r="K140" s="235"/>
    </row>
    <row r="141" spans="1:11" ht="21.75">
      <c r="A141" s="99"/>
      <c r="B141" s="226"/>
      <c r="C141" s="99"/>
      <c r="D141" s="226"/>
      <c r="E141" s="94">
        <v>132330</v>
      </c>
      <c r="F141" s="97">
        <v>129780</v>
      </c>
      <c r="G141" s="48"/>
      <c r="H141" s="93" t="s">
        <v>202</v>
      </c>
      <c r="I141" s="98">
        <v>330600</v>
      </c>
      <c r="J141" s="90">
        <v>9920</v>
      </c>
      <c r="K141" s="235"/>
    </row>
    <row r="142" spans="1:11" ht="18" customHeight="1">
      <c r="A142" s="99"/>
      <c r="B142" s="226"/>
      <c r="C142" s="99"/>
      <c r="D142" s="226"/>
      <c r="E142" s="94">
        <v>30000</v>
      </c>
      <c r="F142" s="97">
        <v>5695</v>
      </c>
      <c r="G142" s="48"/>
      <c r="H142" s="93" t="s">
        <v>276</v>
      </c>
      <c r="I142" s="98">
        <v>330700</v>
      </c>
      <c r="J142" s="90"/>
      <c r="K142" s="235"/>
    </row>
    <row r="143" spans="1:11" ht="21.75">
      <c r="A143" s="99"/>
      <c r="B143" s="226"/>
      <c r="C143" s="99"/>
      <c r="D143" s="226"/>
      <c r="E143" s="94">
        <v>256903.17</v>
      </c>
      <c r="F143" s="97">
        <v>256903.17</v>
      </c>
      <c r="G143" s="48"/>
      <c r="H143" s="93" t="s">
        <v>197</v>
      </c>
      <c r="I143" s="98">
        <v>330800</v>
      </c>
      <c r="J143" s="90">
        <v>46857.7</v>
      </c>
      <c r="K143" s="235"/>
    </row>
    <row r="144" spans="1:11" ht="21.75">
      <c r="A144" s="99"/>
      <c r="B144" s="226"/>
      <c r="C144" s="99"/>
      <c r="D144" s="226"/>
      <c r="E144" s="94">
        <v>369698</v>
      </c>
      <c r="F144" s="97">
        <v>369698</v>
      </c>
      <c r="G144" s="48"/>
      <c r="H144" s="93" t="s">
        <v>277</v>
      </c>
      <c r="I144" s="98">
        <v>330900</v>
      </c>
      <c r="J144" s="90"/>
      <c r="K144" s="235"/>
    </row>
    <row r="145" spans="3:11" ht="21" customHeight="1" hidden="1">
      <c r="C145" s="99"/>
      <c r="D145" s="226"/>
      <c r="E145" s="94">
        <v>12000</v>
      </c>
      <c r="F145" s="97">
        <v>11000</v>
      </c>
      <c r="G145" s="48"/>
      <c r="H145" s="93" t="s">
        <v>198</v>
      </c>
      <c r="I145" s="98">
        <v>331000</v>
      </c>
      <c r="J145" s="97">
        <v>2000</v>
      </c>
      <c r="K145" s="235"/>
    </row>
    <row r="146" spans="3:11" ht="24.75" customHeight="1">
      <c r="C146" s="99"/>
      <c r="D146" s="226"/>
      <c r="E146" s="94">
        <v>10000</v>
      </c>
      <c r="F146" s="97">
        <f>+J146</f>
        <v>0</v>
      </c>
      <c r="G146" s="48"/>
      <c r="H146" s="93" t="s">
        <v>278</v>
      </c>
      <c r="I146" s="98">
        <v>331100</v>
      </c>
      <c r="J146" s="97"/>
      <c r="K146" s="235"/>
    </row>
    <row r="147" spans="3:11" ht="19.5" customHeight="1">
      <c r="C147" s="99"/>
      <c r="D147" s="226"/>
      <c r="E147" s="94">
        <v>135000</v>
      </c>
      <c r="F147" s="97">
        <v>133683</v>
      </c>
      <c r="G147" s="48"/>
      <c r="H147" s="93" t="s">
        <v>207</v>
      </c>
      <c r="I147" s="98">
        <v>331300</v>
      </c>
      <c r="J147" s="97"/>
      <c r="K147" s="235"/>
    </row>
    <row r="148" spans="3:11" ht="18.75" customHeight="1">
      <c r="C148" s="99"/>
      <c r="D148" s="226"/>
      <c r="E148" s="94">
        <v>105000</v>
      </c>
      <c r="F148" s="97">
        <v>70476</v>
      </c>
      <c r="G148" s="48"/>
      <c r="H148" s="93" t="s">
        <v>203</v>
      </c>
      <c r="I148" s="98">
        <v>331400</v>
      </c>
      <c r="J148" s="97">
        <v>33596</v>
      </c>
      <c r="K148" s="235"/>
    </row>
    <row r="149" spans="3:11" ht="21.75">
      <c r="C149" s="99"/>
      <c r="D149" s="226"/>
      <c r="E149" s="94">
        <v>40000</v>
      </c>
      <c r="F149" s="97">
        <v>39000</v>
      </c>
      <c r="G149" s="48"/>
      <c r="H149" s="93" t="s">
        <v>204</v>
      </c>
      <c r="I149" s="98">
        <v>331400</v>
      </c>
      <c r="J149" s="97"/>
      <c r="K149" s="235"/>
    </row>
    <row r="150" spans="3:11" ht="21.75">
      <c r="C150" s="99"/>
      <c r="D150" s="226"/>
      <c r="E150" s="94"/>
      <c r="F150" s="97">
        <f>+J150</f>
        <v>0</v>
      </c>
      <c r="G150" s="48"/>
      <c r="H150" s="93" t="s">
        <v>208</v>
      </c>
      <c r="I150" s="98">
        <v>331500</v>
      </c>
      <c r="J150" s="97"/>
      <c r="K150" s="235"/>
    </row>
    <row r="151" spans="3:11" ht="24.75" customHeight="1">
      <c r="C151" s="99"/>
      <c r="D151" s="226"/>
      <c r="E151" s="94">
        <v>19950</v>
      </c>
      <c r="F151" s="97">
        <v>19950</v>
      </c>
      <c r="G151" s="48"/>
      <c r="H151" s="93" t="s">
        <v>338</v>
      </c>
      <c r="I151" s="98">
        <v>331600</v>
      </c>
      <c r="J151" s="97"/>
      <c r="K151" s="235"/>
    </row>
    <row r="152" spans="3:11" ht="21.75">
      <c r="C152" s="99"/>
      <c r="D152" s="226"/>
      <c r="E152" s="94"/>
      <c r="F152" s="97">
        <f>+J152</f>
        <v>0</v>
      </c>
      <c r="G152" s="225" t="s">
        <v>14</v>
      </c>
      <c r="H152" s="93"/>
      <c r="I152" s="98">
        <v>534000</v>
      </c>
      <c r="J152" s="97"/>
      <c r="K152" s="235"/>
    </row>
    <row r="153" spans="3:11" ht="21.75">
      <c r="C153" s="99"/>
      <c r="D153" s="226"/>
      <c r="E153" s="94">
        <v>115000</v>
      </c>
      <c r="F153" s="97">
        <v>91590.6</v>
      </c>
      <c r="G153" s="48"/>
      <c r="H153" s="93" t="s">
        <v>213</v>
      </c>
      <c r="I153" s="98">
        <v>340100</v>
      </c>
      <c r="J153" s="97">
        <v>15334.53</v>
      </c>
      <c r="K153" s="235"/>
    </row>
    <row r="154" spans="3:11" ht="21.75">
      <c r="C154" s="99"/>
      <c r="D154" s="226"/>
      <c r="E154" s="94">
        <v>5000</v>
      </c>
      <c r="F154" s="97">
        <f>+J154</f>
        <v>0</v>
      </c>
      <c r="G154" s="48"/>
      <c r="H154" s="93" t="s">
        <v>279</v>
      </c>
      <c r="I154" s="98">
        <v>340200</v>
      </c>
      <c r="J154" s="97"/>
      <c r="K154" s="235"/>
    </row>
    <row r="155" spans="3:11" ht="21.75">
      <c r="C155" s="99"/>
      <c r="D155" s="226"/>
      <c r="E155" s="94">
        <v>80000</v>
      </c>
      <c r="F155" s="97">
        <v>64191.7</v>
      </c>
      <c r="G155" s="48"/>
      <c r="H155" s="93" t="s">
        <v>212</v>
      </c>
      <c r="I155" s="98">
        <v>340300</v>
      </c>
      <c r="J155" s="97">
        <v>10486</v>
      </c>
      <c r="K155" s="235"/>
    </row>
    <row r="156" spans="3:11" ht="21.75">
      <c r="C156" s="99"/>
      <c r="D156" s="226"/>
      <c r="E156" s="94">
        <v>10000</v>
      </c>
      <c r="F156" s="97">
        <v>3697</v>
      </c>
      <c r="G156" s="48"/>
      <c r="H156" s="93" t="s">
        <v>280</v>
      </c>
      <c r="I156" s="98">
        <v>340400</v>
      </c>
      <c r="J156" s="97">
        <v>1288</v>
      </c>
      <c r="K156" s="235"/>
    </row>
    <row r="157" spans="3:11" ht="22.5" thickBot="1">
      <c r="C157" s="99"/>
      <c r="D157" s="226"/>
      <c r="E157" s="236">
        <f>SUM(E124:E156)</f>
        <v>9356586.4</v>
      </c>
      <c r="F157" s="237">
        <f>SUM(F124:F156)</f>
        <v>8455131.37</v>
      </c>
      <c r="G157" s="340"/>
      <c r="H157" s="224" t="s">
        <v>78</v>
      </c>
      <c r="I157" s="224"/>
      <c r="J157" s="237">
        <f>SUM(J124:J156)</f>
        <v>3022423.68</v>
      </c>
      <c r="K157" s="235"/>
    </row>
    <row r="158" spans="3:11" ht="21.75">
      <c r="C158" s="99"/>
      <c r="D158" s="226"/>
      <c r="E158" s="111"/>
      <c r="F158" s="294"/>
      <c r="G158" s="225"/>
      <c r="H158" s="78"/>
      <c r="I158" s="78"/>
      <c r="J158" s="294"/>
      <c r="K158" s="235"/>
    </row>
    <row r="159" spans="3:11" ht="21.75">
      <c r="C159" s="99"/>
      <c r="D159" s="226"/>
      <c r="E159" s="111"/>
      <c r="F159" s="294"/>
      <c r="G159" s="225"/>
      <c r="H159" s="78"/>
      <c r="I159" s="78"/>
      <c r="J159" s="294"/>
      <c r="K159" s="235"/>
    </row>
    <row r="160" spans="3:11" ht="7.5" customHeight="1">
      <c r="C160" s="99"/>
      <c r="D160" s="226"/>
      <c r="E160" s="111"/>
      <c r="F160" s="294"/>
      <c r="G160" s="225"/>
      <c r="H160" s="78"/>
      <c r="I160" s="78"/>
      <c r="J160" s="294"/>
      <c r="K160" s="235"/>
    </row>
    <row r="161" spans="3:11" ht="6.75" customHeight="1">
      <c r="C161" s="99"/>
      <c r="D161" s="226"/>
      <c r="E161" s="111"/>
      <c r="F161" s="294"/>
      <c r="G161" s="225"/>
      <c r="H161" s="78"/>
      <c r="I161" s="78"/>
      <c r="J161" s="294"/>
      <c r="K161" s="235"/>
    </row>
    <row r="162" spans="3:11" ht="3" customHeight="1">
      <c r="C162" s="99"/>
      <c r="D162" s="226"/>
      <c r="E162" s="111"/>
      <c r="F162" s="294"/>
      <c r="G162" s="225"/>
      <c r="H162" s="78"/>
      <c r="I162" s="78"/>
      <c r="J162" s="294"/>
      <c r="K162" s="235"/>
    </row>
    <row r="163" spans="3:11" ht="22.5" thickBot="1">
      <c r="C163" s="99"/>
      <c r="D163" s="226"/>
      <c r="E163" s="99"/>
      <c r="F163" s="226"/>
      <c r="G163" s="48"/>
      <c r="H163" s="227" t="s">
        <v>281</v>
      </c>
      <c r="I163" s="108"/>
      <c r="J163" s="226"/>
      <c r="K163" s="99"/>
    </row>
    <row r="164" spans="3:11" ht="22.5" thickBot="1">
      <c r="C164" s="99"/>
      <c r="D164" s="226"/>
      <c r="E164" s="512" t="s">
        <v>119</v>
      </c>
      <c r="F164" s="513"/>
      <c r="G164" s="238"/>
      <c r="H164" s="239"/>
      <c r="I164" s="514" t="s">
        <v>120</v>
      </c>
      <c r="J164" s="69" t="s">
        <v>121</v>
      </c>
      <c r="K164" s="235"/>
    </row>
    <row r="165" spans="3:11" ht="21.75">
      <c r="C165" s="99"/>
      <c r="D165" s="226"/>
      <c r="E165" s="69" t="s">
        <v>7</v>
      </c>
      <c r="F165" s="70" t="s">
        <v>8</v>
      </c>
      <c r="G165" s="497" t="s">
        <v>4</v>
      </c>
      <c r="H165" s="498"/>
      <c r="I165" s="495"/>
      <c r="J165" s="68" t="s">
        <v>8</v>
      </c>
      <c r="K165" s="235"/>
    </row>
    <row r="166" spans="3:11" ht="22.5" thickBot="1">
      <c r="C166" s="99"/>
      <c r="D166" s="226"/>
      <c r="E166" s="71" t="s">
        <v>6</v>
      </c>
      <c r="F166" s="72" t="s">
        <v>6</v>
      </c>
      <c r="G166" s="73"/>
      <c r="H166" s="74"/>
      <c r="I166" s="496"/>
      <c r="J166" s="71" t="s">
        <v>6</v>
      </c>
      <c r="K166" s="235"/>
    </row>
    <row r="167" spans="3:10" ht="22.5" thickTop="1">
      <c r="C167" s="99"/>
      <c r="D167" s="226"/>
      <c r="E167" s="90"/>
      <c r="F167" s="97"/>
      <c r="G167" s="66" t="s">
        <v>16</v>
      </c>
      <c r="H167" s="93"/>
      <c r="I167" s="98">
        <v>541000</v>
      </c>
      <c r="J167" s="97"/>
    </row>
    <row r="168" spans="3:10" ht="21.75">
      <c r="C168" s="99"/>
      <c r="D168" s="226"/>
      <c r="E168" s="94"/>
      <c r="F168" s="94"/>
      <c r="G168" s="92"/>
      <c r="H168" s="93" t="s">
        <v>219</v>
      </c>
      <c r="I168" s="98">
        <v>410100</v>
      </c>
      <c r="J168" s="97"/>
    </row>
    <row r="169" spans="5:10" ht="21.75">
      <c r="E169" s="97"/>
      <c r="F169" s="97"/>
      <c r="G169" s="225" t="s">
        <v>17</v>
      </c>
      <c r="H169" s="67"/>
      <c r="I169" s="157"/>
      <c r="J169" s="68"/>
    </row>
    <row r="170" spans="5:10" ht="21.75">
      <c r="E170" s="97">
        <v>496799</v>
      </c>
      <c r="F170" s="97">
        <v>251600</v>
      </c>
      <c r="G170" s="225"/>
      <c r="H170" s="241" t="s">
        <v>283</v>
      </c>
      <c r="I170" s="242">
        <v>420900</v>
      </c>
      <c r="J170" s="240"/>
    </row>
    <row r="171" spans="5:10" ht="21.75">
      <c r="E171" s="94"/>
      <c r="F171" s="94"/>
      <c r="G171" s="66" t="s">
        <v>15</v>
      </c>
      <c r="H171" s="93"/>
      <c r="I171" s="243">
        <v>560000</v>
      </c>
      <c r="J171" s="97"/>
    </row>
    <row r="172" spans="5:10" ht="21.75">
      <c r="E172" s="94">
        <v>125000</v>
      </c>
      <c r="F172" s="94">
        <v>40000</v>
      </c>
      <c r="G172" s="66"/>
      <c r="H172" s="93" t="s">
        <v>214</v>
      </c>
      <c r="I172" s="98">
        <v>610200</v>
      </c>
      <c r="J172" s="97"/>
    </row>
    <row r="173" spans="5:10" ht="21.75">
      <c r="E173" s="94">
        <v>2935400</v>
      </c>
      <c r="F173" s="94">
        <v>2935400</v>
      </c>
      <c r="G173" s="66"/>
      <c r="H173" s="93" t="s">
        <v>215</v>
      </c>
      <c r="I173" s="98">
        <v>610200</v>
      </c>
      <c r="J173" s="97"/>
    </row>
    <row r="174" spans="5:10" ht="21.75">
      <c r="E174" s="94">
        <v>280000</v>
      </c>
      <c r="F174" s="94">
        <v>277511.24</v>
      </c>
      <c r="G174" s="66"/>
      <c r="H174" s="93" t="s">
        <v>284</v>
      </c>
      <c r="I174" s="98">
        <v>610400</v>
      </c>
      <c r="J174" s="97">
        <v>97511.24</v>
      </c>
    </row>
    <row r="175" spans="5:10" ht="21.75">
      <c r="E175" s="94"/>
      <c r="F175" s="94"/>
      <c r="G175" s="66" t="s">
        <v>223</v>
      </c>
      <c r="H175" s="93"/>
      <c r="I175" s="98">
        <v>550000</v>
      </c>
      <c r="J175" s="97"/>
    </row>
    <row r="176" spans="5:10" ht="21.75">
      <c r="E176" s="94">
        <v>20000</v>
      </c>
      <c r="F176" s="94">
        <v>15000</v>
      </c>
      <c r="G176" s="66"/>
      <c r="H176" s="93" t="s">
        <v>285</v>
      </c>
      <c r="I176" s="98">
        <v>510100</v>
      </c>
      <c r="J176" s="97"/>
    </row>
    <row r="177" spans="5:10" ht="21.75">
      <c r="E177" s="94">
        <v>2450</v>
      </c>
      <c r="F177" s="94"/>
      <c r="G177" s="66"/>
      <c r="H177" s="93" t="s">
        <v>416</v>
      </c>
      <c r="I177" s="98">
        <v>510101</v>
      </c>
      <c r="J177" s="97"/>
    </row>
    <row r="178" spans="5:10" ht="21.75">
      <c r="E178" s="94">
        <v>147000</v>
      </c>
      <c r="F178" s="94">
        <v>64925</v>
      </c>
      <c r="G178" s="66"/>
      <c r="H178" s="93" t="s">
        <v>417</v>
      </c>
      <c r="I178" s="98">
        <v>510102</v>
      </c>
      <c r="J178" s="97">
        <v>64925</v>
      </c>
    </row>
    <row r="179" spans="5:10" ht="21.75">
      <c r="E179" s="94">
        <v>891800</v>
      </c>
      <c r="F179" s="94">
        <v>636584</v>
      </c>
      <c r="G179" s="66"/>
      <c r="H179" s="93" t="s">
        <v>216</v>
      </c>
      <c r="I179" s="98">
        <v>510103</v>
      </c>
      <c r="J179" s="97">
        <v>191100</v>
      </c>
    </row>
    <row r="180" spans="5:10" ht="21">
      <c r="E180" s="202">
        <f>SUM(E167:E179)</f>
        <v>4898449</v>
      </c>
      <c r="F180" s="244">
        <f>SUM(F167:F179)</f>
        <v>4221020.24</v>
      </c>
      <c r="G180" s="203"/>
      <c r="H180" s="204" t="s">
        <v>78</v>
      </c>
      <c r="I180" s="98"/>
      <c r="J180" s="244">
        <f>SUM(J167:J179)</f>
        <v>353536.24</v>
      </c>
    </row>
    <row r="181" spans="5:10" ht="21.75" thickBot="1">
      <c r="E181" s="245">
        <f>+E117+E157+E180</f>
        <v>32700000</v>
      </c>
      <c r="F181" s="245">
        <f>+F117+F157+F180</f>
        <v>20663201.61</v>
      </c>
      <c r="G181" s="203"/>
      <c r="H181" s="204" t="s">
        <v>39</v>
      </c>
      <c r="I181" s="246"/>
      <c r="J181" s="245">
        <f>+J117+J157+J180</f>
        <v>4212974.92</v>
      </c>
    </row>
    <row r="182" spans="6:10" ht="22.5" thickTop="1">
      <c r="F182" s="292">
        <v>429648.45</v>
      </c>
      <c r="H182" s="106" t="s">
        <v>286</v>
      </c>
      <c r="I182" s="86">
        <v>230199</v>
      </c>
      <c r="J182" s="247">
        <v>15980.73</v>
      </c>
    </row>
    <row r="183" spans="6:10" ht="21.75">
      <c r="F183" s="97">
        <v>7307791.8</v>
      </c>
      <c r="H183" s="106" t="s">
        <v>33</v>
      </c>
      <c r="I183" s="86">
        <v>110606</v>
      </c>
      <c r="J183" s="247">
        <v>799515</v>
      </c>
    </row>
    <row r="184" spans="6:10" ht="21.75">
      <c r="F184" s="97">
        <v>683094</v>
      </c>
      <c r="H184" s="106" t="s">
        <v>18</v>
      </c>
      <c r="I184" s="86">
        <v>110605</v>
      </c>
      <c r="J184" s="247">
        <v>9764</v>
      </c>
    </row>
    <row r="185" spans="6:10" ht="21.75">
      <c r="F185" s="97"/>
      <c r="H185" s="248" t="s">
        <v>108</v>
      </c>
      <c r="I185" s="103"/>
      <c r="J185" s="247"/>
    </row>
    <row r="186" spans="6:10" ht="21.75">
      <c r="F186" s="97">
        <v>187740</v>
      </c>
      <c r="H186" s="106" t="s">
        <v>287</v>
      </c>
      <c r="I186" s="98">
        <v>441002</v>
      </c>
      <c r="J186" s="249">
        <v>50400</v>
      </c>
    </row>
    <row r="187" spans="6:10" ht="21.75">
      <c r="F187" s="97">
        <v>5516.7</v>
      </c>
      <c r="H187" s="106" t="s">
        <v>288</v>
      </c>
      <c r="I187" s="98">
        <v>441002</v>
      </c>
      <c r="J187" s="249">
        <v>1396.5</v>
      </c>
    </row>
    <row r="188" spans="6:10" ht="21.75">
      <c r="F188" s="97">
        <v>3750</v>
      </c>
      <c r="H188" s="106" t="s">
        <v>289</v>
      </c>
      <c r="I188" s="98">
        <v>441002</v>
      </c>
      <c r="J188" s="249">
        <v>1920</v>
      </c>
    </row>
    <row r="189" spans="6:10" ht="21.75">
      <c r="F189" s="97">
        <v>1020450</v>
      </c>
      <c r="H189" s="106" t="s">
        <v>241</v>
      </c>
      <c r="I189" s="98">
        <v>441001</v>
      </c>
      <c r="J189" s="249">
        <v>291300</v>
      </c>
    </row>
    <row r="190" spans="6:10" ht="21.75">
      <c r="F190" s="97">
        <v>258750</v>
      </c>
      <c r="H190" s="106" t="s">
        <v>290</v>
      </c>
      <c r="I190" s="98">
        <v>441001</v>
      </c>
      <c r="J190" s="249">
        <v>77700</v>
      </c>
    </row>
    <row r="191" spans="6:10" ht="21.75">
      <c r="F191" s="97">
        <v>63960</v>
      </c>
      <c r="H191" s="106" t="s">
        <v>291</v>
      </c>
      <c r="I191" s="98">
        <v>441001</v>
      </c>
      <c r="J191" s="249">
        <v>18450</v>
      </c>
    </row>
    <row r="192" spans="6:10" ht="21.75">
      <c r="F192" s="97">
        <v>310000</v>
      </c>
      <c r="H192" s="106" t="s">
        <v>350</v>
      </c>
      <c r="I192" s="98">
        <v>441001</v>
      </c>
      <c r="J192" s="249"/>
    </row>
    <row r="193" spans="6:10" ht="21.75">
      <c r="F193" s="97"/>
      <c r="H193" s="106" t="s">
        <v>351</v>
      </c>
      <c r="I193" s="98">
        <v>441001</v>
      </c>
      <c r="J193" s="249"/>
    </row>
    <row r="194" spans="6:10" ht="21.75">
      <c r="F194" s="97"/>
      <c r="H194" s="201" t="s">
        <v>292</v>
      </c>
      <c r="I194" s="98">
        <v>441001</v>
      </c>
      <c r="J194" s="247"/>
    </row>
    <row r="195" spans="6:10" ht="21.75">
      <c r="F195" s="97">
        <v>8136000</v>
      </c>
      <c r="H195" s="234" t="s">
        <v>293</v>
      </c>
      <c r="I195" s="86">
        <v>441001</v>
      </c>
      <c r="J195" s="247">
        <v>1337500</v>
      </c>
    </row>
    <row r="196" spans="6:10" ht="21.75">
      <c r="F196" s="97"/>
      <c r="H196" s="234" t="s">
        <v>352</v>
      </c>
      <c r="I196" s="86">
        <v>441001</v>
      </c>
      <c r="J196" s="247"/>
    </row>
    <row r="197" spans="6:10" ht="21.75">
      <c r="F197" s="97"/>
      <c r="H197" s="201" t="s">
        <v>418</v>
      </c>
      <c r="I197" s="86">
        <v>441001</v>
      </c>
      <c r="J197" s="247"/>
    </row>
    <row r="198" spans="6:10" ht="21.75">
      <c r="F198" s="97">
        <v>20000</v>
      </c>
      <c r="H198" s="250" t="s">
        <v>294</v>
      </c>
      <c r="I198" s="86">
        <v>441001</v>
      </c>
      <c r="J198" s="247">
        <v>10000</v>
      </c>
    </row>
    <row r="199" spans="6:10" ht="21.75">
      <c r="F199" s="101"/>
      <c r="G199" s="102"/>
      <c r="H199" s="295" t="s">
        <v>353</v>
      </c>
      <c r="I199" s="296">
        <v>441001</v>
      </c>
      <c r="J199" s="251"/>
    </row>
    <row r="200" spans="5:11" ht="21">
      <c r="E200" s="48"/>
      <c r="F200" s="202">
        <f>SUM(F182:F199)</f>
        <v>18426700.95</v>
      </c>
      <c r="G200" s="143"/>
      <c r="H200" s="252"/>
      <c r="I200" s="143"/>
      <c r="J200" s="202">
        <f>SUM(J182:J199)</f>
        <v>2613926.23</v>
      </c>
      <c r="K200" s="48"/>
    </row>
    <row r="201" spans="5:11" ht="21.75">
      <c r="E201" s="48"/>
      <c r="F201" s="99"/>
      <c r="G201" s="48"/>
      <c r="H201" s="227" t="s">
        <v>295</v>
      </c>
      <c r="I201" s="48"/>
      <c r="J201" s="254"/>
      <c r="K201" s="48"/>
    </row>
    <row r="202" spans="5:11" ht="21.75">
      <c r="E202" s="102"/>
      <c r="F202" s="228"/>
      <c r="G202" s="102"/>
      <c r="H202" s="255"/>
      <c r="I202" s="102"/>
      <c r="J202" s="256"/>
      <c r="K202" s="48"/>
    </row>
    <row r="203" spans="5:11" ht="21.75" thickBot="1">
      <c r="E203" s="488" t="s">
        <v>119</v>
      </c>
      <c r="F203" s="489"/>
      <c r="G203" s="66"/>
      <c r="H203" s="67"/>
      <c r="I203" s="495" t="s">
        <v>120</v>
      </c>
      <c r="J203" s="68" t="s">
        <v>121</v>
      </c>
      <c r="K203" s="48"/>
    </row>
    <row r="204" spans="5:11" ht="21">
      <c r="E204" s="69" t="s">
        <v>7</v>
      </c>
      <c r="F204" s="70" t="s">
        <v>8</v>
      </c>
      <c r="G204" s="497" t="s">
        <v>4</v>
      </c>
      <c r="H204" s="498"/>
      <c r="I204" s="495"/>
      <c r="J204" s="68" t="s">
        <v>8</v>
      </c>
      <c r="K204" s="48"/>
    </row>
    <row r="205" spans="5:11" ht="21.75" thickBot="1">
      <c r="E205" s="71" t="s">
        <v>6</v>
      </c>
      <c r="F205" s="72" t="s">
        <v>6</v>
      </c>
      <c r="G205" s="73"/>
      <c r="H205" s="74"/>
      <c r="I205" s="496"/>
      <c r="J205" s="71" t="s">
        <v>6</v>
      </c>
      <c r="K205" s="48"/>
    </row>
    <row r="206" spans="5:11" ht="22.5" thickTop="1">
      <c r="E206" s="78"/>
      <c r="F206" s="292"/>
      <c r="H206" s="253" t="s">
        <v>296</v>
      </c>
      <c r="I206" s="257">
        <v>210404</v>
      </c>
      <c r="J206" s="258"/>
      <c r="K206" s="48"/>
    </row>
    <row r="207" spans="1:11" ht="21.75">
      <c r="A207" t="s">
        <v>304</v>
      </c>
      <c r="E207" s="78"/>
      <c r="F207" s="97"/>
      <c r="H207" s="253" t="s">
        <v>354</v>
      </c>
      <c r="I207" s="86">
        <v>440110</v>
      </c>
      <c r="J207" s="247"/>
      <c r="K207" s="48"/>
    </row>
    <row r="208" spans="5:11" ht="21.75">
      <c r="E208" s="78"/>
      <c r="F208" s="97"/>
      <c r="G208" s="253"/>
      <c r="H208" s="253" t="s">
        <v>297</v>
      </c>
      <c r="I208" s="86">
        <v>210405</v>
      </c>
      <c r="J208" s="247"/>
      <c r="K208" s="48"/>
    </row>
    <row r="209" spans="5:11" ht="21.75">
      <c r="E209" s="78"/>
      <c r="F209" s="97"/>
      <c r="G209" s="253"/>
      <c r="H209" s="253" t="s">
        <v>298</v>
      </c>
      <c r="I209" s="86">
        <v>441001</v>
      </c>
      <c r="J209" s="247"/>
      <c r="K209" s="48"/>
    </row>
    <row r="210" spans="5:11" ht="21.75">
      <c r="E210" s="78"/>
      <c r="F210" s="97">
        <v>73500</v>
      </c>
      <c r="G210" s="253"/>
      <c r="H210" s="253" t="s">
        <v>299</v>
      </c>
      <c r="I210" s="86">
        <v>441001</v>
      </c>
      <c r="J210" s="247"/>
      <c r="K210" s="48"/>
    </row>
    <row r="211" spans="5:11" ht="21.75">
      <c r="E211" s="78"/>
      <c r="F211" s="97">
        <v>1492000</v>
      </c>
      <c r="G211" s="253"/>
      <c r="H211" s="253" t="s">
        <v>355</v>
      </c>
      <c r="I211" s="86">
        <v>441001</v>
      </c>
      <c r="J211" s="247">
        <v>254500</v>
      </c>
      <c r="K211" s="48"/>
    </row>
    <row r="212" spans="5:11" ht="21.75">
      <c r="E212" s="78"/>
      <c r="F212" s="97"/>
      <c r="G212" s="253"/>
      <c r="H212" s="253" t="s">
        <v>356</v>
      </c>
      <c r="I212" s="86"/>
      <c r="J212" s="247"/>
      <c r="K212" s="48"/>
    </row>
    <row r="213" spans="5:11" ht="21.75">
      <c r="E213" s="78"/>
      <c r="F213" s="97">
        <v>2448383.04</v>
      </c>
      <c r="G213" s="253"/>
      <c r="H213" s="253" t="s">
        <v>419</v>
      </c>
      <c r="I213" s="86">
        <v>11201</v>
      </c>
      <c r="J213" s="97"/>
      <c r="K213" s="48"/>
    </row>
    <row r="214" spans="5:11" ht="21.75">
      <c r="E214" s="78"/>
      <c r="F214" s="97"/>
      <c r="H214" s="248" t="s">
        <v>23</v>
      </c>
      <c r="I214" s="86">
        <v>210400</v>
      </c>
      <c r="J214" s="247"/>
      <c r="K214" s="48"/>
    </row>
    <row r="215" spans="5:11" ht="21.75">
      <c r="E215" s="78"/>
      <c r="F215" s="97"/>
      <c r="H215" s="341" t="s">
        <v>420</v>
      </c>
      <c r="I215" s="86">
        <v>210401</v>
      </c>
      <c r="J215" s="247"/>
      <c r="K215" s="48"/>
    </row>
    <row r="216" spans="5:11" ht="21.75">
      <c r="E216" s="78"/>
      <c r="F216" s="97"/>
      <c r="H216" s="106" t="s">
        <v>300</v>
      </c>
      <c r="I216" s="86">
        <v>210402</v>
      </c>
      <c r="J216" s="247"/>
      <c r="K216" s="48"/>
    </row>
    <row r="217" spans="5:11" ht="21.75">
      <c r="E217" s="78"/>
      <c r="F217" s="97">
        <v>128440</v>
      </c>
      <c r="G217" s="48"/>
      <c r="H217" s="106" t="s">
        <v>301</v>
      </c>
      <c r="I217" s="86">
        <v>210403</v>
      </c>
      <c r="J217" s="247"/>
      <c r="K217" s="48"/>
    </row>
    <row r="218" spans="2:11" ht="21.75">
      <c r="B218" s="299" t="s">
        <v>109</v>
      </c>
      <c r="E218" s="78"/>
      <c r="F218" s="97">
        <v>524918</v>
      </c>
      <c r="H218" s="106" t="s">
        <v>141</v>
      </c>
      <c r="I218" s="86">
        <v>210500</v>
      </c>
      <c r="J218" s="247"/>
      <c r="K218" s="48"/>
    </row>
    <row r="219" spans="2:10" ht="21.75">
      <c r="B219" s="286" t="s">
        <v>110</v>
      </c>
      <c r="F219" s="97"/>
      <c r="G219" s="48"/>
      <c r="H219" s="248" t="s">
        <v>2</v>
      </c>
      <c r="I219" s="93"/>
      <c r="J219" s="247"/>
    </row>
    <row r="220" spans="2:10" ht="21.75">
      <c r="B220" s="286" t="s">
        <v>73</v>
      </c>
      <c r="F220" s="97">
        <v>9840743.74</v>
      </c>
      <c r="G220" s="48"/>
      <c r="H220" s="106" t="s">
        <v>300</v>
      </c>
      <c r="I220" s="98">
        <v>300000</v>
      </c>
      <c r="J220" s="249">
        <v>1000266.36</v>
      </c>
    </row>
    <row r="221" spans="2:10" ht="21.75">
      <c r="B221" s="286"/>
      <c r="F221" s="97">
        <v>2170</v>
      </c>
      <c r="G221" s="48"/>
      <c r="H221" s="106" t="s">
        <v>421</v>
      </c>
      <c r="I221" s="98"/>
      <c r="J221" s="249"/>
    </row>
    <row r="222" spans="2:10" ht="21.75">
      <c r="B222" s="286"/>
      <c r="F222" s="97">
        <v>10000</v>
      </c>
      <c r="G222" s="48"/>
      <c r="H222" s="106" t="s">
        <v>422</v>
      </c>
      <c r="I222" s="98"/>
      <c r="J222" s="249"/>
    </row>
    <row r="223" spans="2:10" ht="21.75">
      <c r="B223" s="300"/>
      <c r="F223" s="97">
        <v>161100</v>
      </c>
      <c r="G223" s="48"/>
      <c r="H223" s="106" t="s">
        <v>423</v>
      </c>
      <c r="I223" s="98"/>
      <c r="J223" s="249">
        <v>35700</v>
      </c>
    </row>
    <row r="224" spans="6:10" ht="19.5" customHeight="1">
      <c r="F224" s="97">
        <v>287000</v>
      </c>
      <c r="G224" s="48"/>
      <c r="H224" s="106" t="s">
        <v>424</v>
      </c>
      <c r="I224" s="98"/>
      <c r="J224" s="249">
        <v>221000</v>
      </c>
    </row>
    <row r="225" spans="6:10" ht="19.5" customHeight="1">
      <c r="F225" s="342">
        <v>180</v>
      </c>
      <c r="G225" s="259"/>
      <c r="H225" s="343" t="s">
        <v>425</v>
      </c>
      <c r="I225" s="261"/>
      <c r="J225" s="344">
        <v>180</v>
      </c>
    </row>
    <row r="226" spans="6:10" ht="19.5" customHeight="1">
      <c r="F226" s="110">
        <f>SUM(F206:F225)</f>
        <v>14968434.780000001</v>
      </c>
      <c r="G226" s="208"/>
      <c r="H226" s="260"/>
      <c r="I226" s="261"/>
      <c r="J226" s="110">
        <f>SUM(J206:J225)</f>
        <v>1511646.3599999999</v>
      </c>
    </row>
    <row r="227" spans="6:10" ht="3.75" customHeight="1">
      <c r="F227" s="262">
        <f>+F181+F200+F226</f>
        <v>54058337.34</v>
      </c>
      <c r="G227" s="263"/>
      <c r="H227" s="227" t="s">
        <v>39</v>
      </c>
      <c r="I227" s="264"/>
      <c r="J227" s="262">
        <f>+J181+J200+J226</f>
        <v>8338547.51</v>
      </c>
    </row>
    <row r="228" spans="6:10" ht="19.5" customHeight="1">
      <c r="F228" s="265">
        <v>160605.82</v>
      </c>
      <c r="G228" s="263" t="s">
        <v>124</v>
      </c>
      <c r="H228" t="s">
        <v>126</v>
      </c>
      <c r="I228" s="107">
        <v>23102</v>
      </c>
      <c r="J228" s="265">
        <v>28616.71</v>
      </c>
    </row>
    <row r="229" spans="6:10" ht="19.5" customHeight="1">
      <c r="F229" s="247">
        <v>3584.12</v>
      </c>
      <c r="G229" s="263"/>
      <c r="H229" t="s">
        <v>347</v>
      </c>
      <c r="I229" s="107"/>
      <c r="J229" s="247"/>
    </row>
    <row r="230" spans="6:10" ht="19.5" customHeight="1">
      <c r="F230" s="247">
        <v>2170</v>
      </c>
      <c r="H230" t="s">
        <v>97</v>
      </c>
      <c r="I230" s="92"/>
      <c r="J230" s="247"/>
    </row>
    <row r="231" spans="6:10" ht="19.5" customHeight="1">
      <c r="F231" s="251"/>
      <c r="H231" t="s">
        <v>303</v>
      </c>
      <c r="I231" s="92"/>
      <c r="J231" s="251"/>
    </row>
    <row r="232" spans="6:10" ht="19.5" customHeight="1">
      <c r="F232" s="266">
        <f>+F227-F228-F230-F231-F229</f>
        <v>53891977.400000006</v>
      </c>
      <c r="G232" s="497" t="s">
        <v>19</v>
      </c>
      <c r="H232" s="498"/>
      <c r="I232" s="264"/>
      <c r="J232" s="266">
        <f>+J227-J228-J230-J231-J229</f>
        <v>8309930.8</v>
      </c>
    </row>
    <row r="233" spans="6:10" ht="19.5" customHeight="1">
      <c r="F233" s="247"/>
      <c r="G233" s="515" t="s">
        <v>20</v>
      </c>
      <c r="H233" s="516"/>
      <c r="I233" s="103"/>
      <c r="J233" s="247"/>
    </row>
    <row r="234" spans="6:10" ht="19.5" customHeight="1">
      <c r="F234" s="103"/>
      <c r="G234" t="s">
        <v>458</v>
      </c>
      <c r="I234" s="103"/>
      <c r="J234" s="103"/>
    </row>
    <row r="235" spans="6:10" ht="19.5" customHeight="1">
      <c r="F235" s="267">
        <f>+F75-F232</f>
        <v>4183283.889999993</v>
      </c>
      <c r="G235" s="515" t="s">
        <v>127</v>
      </c>
      <c r="H235" s="516"/>
      <c r="I235" s="103"/>
      <c r="J235" s="267">
        <f>+J75-J232</f>
        <v>750521.0700000012</v>
      </c>
    </row>
    <row r="236" spans="6:10" ht="19.5" customHeight="1" thickBot="1">
      <c r="F236" s="268">
        <f>+F9+F75-F232</f>
        <v>37522624.639999986</v>
      </c>
      <c r="G236" s="497" t="s">
        <v>21</v>
      </c>
      <c r="H236" s="498"/>
      <c r="I236" s="261"/>
      <c r="J236" s="268">
        <f>+J9+J75-J232</f>
        <v>37522624.64</v>
      </c>
    </row>
    <row r="237" spans="6:10" ht="19.5" customHeight="1" thickTop="1">
      <c r="F237" s="254"/>
      <c r="I237" s="48"/>
      <c r="J237" s="254"/>
    </row>
    <row r="238" spans="2:10" ht="19.5" customHeight="1">
      <c r="B238" s="273"/>
      <c r="F238" s="254"/>
      <c r="G238" t="s">
        <v>426</v>
      </c>
      <c r="I238" s="48" t="s">
        <v>427</v>
      </c>
      <c r="J238" s="254"/>
    </row>
    <row r="239" spans="2:10" ht="19.5" customHeight="1">
      <c r="B239" s="273"/>
      <c r="E239" t="s">
        <v>110</v>
      </c>
      <c r="F239" s="254"/>
      <c r="H239" t="s">
        <v>428</v>
      </c>
      <c r="I239" s="521" t="s">
        <v>449</v>
      </c>
      <c r="J239" s="522"/>
    </row>
    <row r="240" spans="5:10" ht="19.5" customHeight="1">
      <c r="E240" t="s">
        <v>73</v>
      </c>
      <c r="F240" s="254"/>
      <c r="G240" s="523" t="s">
        <v>429</v>
      </c>
      <c r="H240" s="523"/>
      <c r="I240" s="522" t="s">
        <v>430</v>
      </c>
      <c r="J240" s="522"/>
    </row>
    <row r="241" spans="6:10" ht="19.5" customHeight="1" hidden="1">
      <c r="F241" s="254"/>
      <c r="G241" s="269"/>
      <c r="H241" s="269"/>
      <c r="I241" s="108"/>
      <c r="J241" s="108"/>
    </row>
    <row r="242" spans="4:11" ht="18.75">
      <c r="D242" s="518" t="s">
        <v>29</v>
      </c>
      <c r="E242" s="518"/>
      <c r="F242" s="518"/>
      <c r="G242" s="518"/>
      <c r="H242" s="518"/>
      <c r="I242" s="518"/>
      <c r="J242" s="518"/>
      <c r="K242" s="518"/>
    </row>
    <row r="243" spans="4:11" ht="18" customHeight="1">
      <c r="D243" s="518" t="s">
        <v>305</v>
      </c>
      <c r="E243" s="518"/>
      <c r="F243" s="518"/>
      <c r="G243" s="518"/>
      <c r="H243" s="518"/>
      <c r="I243" s="518"/>
      <c r="J243" s="518"/>
      <c r="K243" s="518"/>
    </row>
    <row r="244" spans="4:11" ht="15.75" customHeight="1">
      <c r="D244" s="519" t="s">
        <v>385</v>
      </c>
      <c r="E244" s="518"/>
      <c r="F244" s="518"/>
      <c r="G244" s="518"/>
      <c r="H244" s="518"/>
      <c r="I244" s="518"/>
      <c r="J244" s="518"/>
      <c r="K244" s="518"/>
    </row>
    <row r="245" spans="1:11" ht="19.5" hidden="1">
      <c r="A245">
        <v>1</v>
      </c>
      <c r="D245" s="153"/>
      <c r="E245" s="153"/>
      <c r="F245" s="153"/>
      <c r="G245" s="153"/>
      <c r="H245" s="155"/>
      <c r="I245" s="153"/>
      <c r="J245" s="155"/>
      <c r="K245" s="153"/>
    </row>
    <row r="246" spans="1:11" ht="16.5" customHeight="1">
      <c r="A246">
        <v>2</v>
      </c>
      <c r="D246" s="153"/>
      <c r="E246" s="153"/>
      <c r="F246" s="153"/>
      <c r="G246" s="153"/>
      <c r="H246" s="156" t="s">
        <v>306</v>
      </c>
      <c r="I246" s="520" t="s">
        <v>144</v>
      </c>
      <c r="J246" s="520"/>
      <c r="K246" s="155"/>
    </row>
    <row r="247" spans="1:11" ht="19.5">
      <c r="A247">
        <v>3</v>
      </c>
      <c r="D247" s="153"/>
      <c r="E247" s="153" t="s">
        <v>307</v>
      </c>
      <c r="F247" s="153"/>
      <c r="G247" s="153"/>
      <c r="H247" s="155">
        <v>3230796.56</v>
      </c>
      <c r="I247" s="155"/>
      <c r="J247" s="317">
        <v>33583908.81</v>
      </c>
      <c r="K247" s="153"/>
    </row>
    <row r="248" spans="1:11" ht="19.5">
      <c r="A248">
        <v>4</v>
      </c>
      <c r="D248" s="153"/>
      <c r="E248" s="153" t="s">
        <v>308</v>
      </c>
      <c r="F248" s="153"/>
      <c r="G248" s="153"/>
      <c r="H248" s="155">
        <v>50053.71</v>
      </c>
      <c r="I248" s="155"/>
      <c r="J248" s="317">
        <v>466236.56</v>
      </c>
      <c r="K248" s="153"/>
    </row>
    <row r="249" spans="1:11" ht="19.5">
      <c r="A249">
        <v>5</v>
      </c>
      <c r="D249" s="153"/>
      <c r="E249" s="153" t="s">
        <v>122</v>
      </c>
      <c r="F249" s="153"/>
      <c r="G249" s="154"/>
      <c r="H249" s="345">
        <v>7200</v>
      </c>
      <c r="I249" s="155"/>
      <c r="J249" s="317">
        <v>680530</v>
      </c>
      <c r="K249" s="153"/>
    </row>
    <row r="250" spans="1:11" ht="19.5">
      <c r="A250">
        <v>6</v>
      </c>
      <c r="D250" s="153"/>
      <c r="E250" s="153" t="s">
        <v>2</v>
      </c>
      <c r="F250" s="153"/>
      <c r="G250" s="154"/>
      <c r="H250" s="345"/>
      <c r="I250" s="155"/>
      <c r="J250" s="317">
        <v>2759</v>
      </c>
      <c r="K250" s="153"/>
    </row>
    <row r="251" spans="1:11" ht="19.5">
      <c r="A251">
        <v>7</v>
      </c>
      <c r="D251" s="153"/>
      <c r="E251" s="153" t="s">
        <v>33</v>
      </c>
      <c r="F251" s="153"/>
      <c r="G251" s="154"/>
      <c r="H251" s="345">
        <v>1905495.6</v>
      </c>
      <c r="I251" s="155"/>
      <c r="J251" s="317">
        <v>7375291.8</v>
      </c>
      <c r="K251" s="153"/>
    </row>
    <row r="252" spans="2:11" ht="19.5">
      <c r="B252" s="112"/>
      <c r="D252" s="153"/>
      <c r="E252" s="153" t="s">
        <v>431</v>
      </c>
      <c r="F252" s="153"/>
      <c r="G252" s="153"/>
      <c r="H252" s="346"/>
      <c r="I252" s="155"/>
      <c r="J252" s="317">
        <f>+H252</f>
        <v>0</v>
      </c>
      <c r="K252" s="153"/>
    </row>
    <row r="253" spans="4:11" ht="19.5">
      <c r="D253" s="153"/>
      <c r="E253" s="153" t="s">
        <v>432</v>
      </c>
      <c r="F253" s="153"/>
      <c r="G253" s="153"/>
      <c r="H253" s="346"/>
      <c r="I253" s="155"/>
      <c r="J253" s="317">
        <v>2448383.04</v>
      </c>
      <c r="K253" s="153"/>
    </row>
    <row r="254" spans="4:11" ht="19.5">
      <c r="D254" s="153"/>
      <c r="E254" s="153" t="s">
        <v>433</v>
      </c>
      <c r="F254" s="153"/>
      <c r="G254" s="153"/>
      <c r="H254" s="346">
        <v>2216282</v>
      </c>
      <c r="I254" s="155"/>
      <c r="J254" s="317">
        <v>11873282.2</v>
      </c>
      <c r="K254" s="153"/>
    </row>
    <row r="255" spans="4:11" ht="19.5">
      <c r="D255" s="153"/>
      <c r="E255" s="153" t="s">
        <v>139</v>
      </c>
      <c r="F255" s="153"/>
      <c r="G255" s="153"/>
      <c r="H255" s="346">
        <v>2564</v>
      </c>
      <c r="I255" s="155"/>
      <c r="J255" s="317">
        <f>+H255</f>
        <v>2564</v>
      </c>
      <c r="K255" s="153"/>
    </row>
    <row r="256" spans="4:11" ht="19.5">
      <c r="D256" s="153"/>
      <c r="E256" s="153" t="s">
        <v>140</v>
      </c>
      <c r="F256" s="153"/>
      <c r="G256" s="153"/>
      <c r="H256" s="346"/>
      <c r="I256" s="155"/>
      <c r="J256" s="317">
        <f>+H256</f>
        <v>0</v>
      </c>
      <c r="K256" s="153"/>
    </row>
    <row r="257" spans="4:11" ht="19.5">
      <c r="D257" s="153"/>
      <c r="E257" s="153" t="s">
        <v>23</v>
      </c>
      <c r="F257" s="153"/>
      <c r="G257" s="153"/>
      <c r="H257" s="155">
        <v>63700</v>
      </c>
      <c r="I257" s="155"/>
      <c r="J257" s="317">
        <f>+H257</f>
        <v>63700</v>
      </c>
      <c r="K257" s="153" t="s">
        <v>309</v>
      </c>
    </row>
    <row r="258" spans="4:11" ht="19.5">
      <c r="D258" s="153"/>
      <c r="E258" s="153" t="s">
        <v>141</v>
      </c>
      <c r="F258" s="153"/>
      <c r="G258" s="153"/>
      <c r="H258" s="155">
        <v>1584360</v>
      </c>
      <c r="I258" s="155"/>
      <c r="J258" s="317">
        <f>+H258</f>
        <v>1584360</v>
      </c>
      <c r="K258" s="153"/>
    </row>
    <row r="259" spans="4:11" ht="19.5">
      <c r="D259" s="153"/>
      <c r="E259" s="153"/>
      <c r="F259" s="153"/>
      <c r="G259" s="153"/>
      <c r="H259" s="155">
        <f>SUM(H247:H258)</f>
        <v>9060451.870000001</v>
      </c>
      <c r="I259" s="155"/>
      <c r="J259" s="155">
        <f>SUM(J247:J258)</f>
        <v>58081015.41</v>
      </c>
      <c r="K259" s="153"/>
    </row>
    <row r="260" spans="4:11" ht="19.5">
      <c r="D260" s="347" t="s">
        <v>124</v>
      </c>
      <c r="E260" s="153" t="s">
        <v>125</v>
      </c>
      <c r="F260" s="153"/>
      <c r="G260" s="153"/>
      <c r="H260" s="155"/>
      <c r="I260" s="155"/>
      <c r="J260" s="317">
        <v>2170</v>
      </c>
      <c r="K260" s="317"/>
    </row>
    <row r="261" spans="4:11" ht="19.5">
      <c r="D261" s="347"/>
      <c r="E261" s="153" t="s">
        <v>310</v>
      </c>
      <c r="F261" s="153"/>
      <c r="G261" s="153"/>
      <c r="H261" s="155"/>
      <c r="I261" s="155"/>
      <c r="J261" s="317">
        <v>3584.12</v>
      </c>
      <c r="K261" s="317"/>
    </row>
    <row r="262" spans="4:11" ht="19.5">
      <c r="D262" s="347"/>
      <c r="E262" s="153" t="s">
        <v>302</v>
      </c>
      <c r="F262" s="153"/>
      <c r="G262" s="153"/>
      <c r="H262" s="436"/>
      <c r="I262" s="155"/>
      <c r="J262" s="317"/>
      <c r="K262" s="317"/>
    </row>
    <row r="263" spans="4:11" ht="19.5">
      <c r="D263" s="153"/>
      <c r="E263" s="153"/>
      <c r="F263" s="281" t="s">
        <v>78</v>
      </c>
      <c r="G263" s="153"/>
      <c r="H263" s="155">
        <f>+H259-H260-H261-H262</f>
        <v>9060451.870000001</v>
      </c>
      <c r="I263" s="155"/>
      <c r="J263" s="155">
        <f>+J259-J260-J261-J262</f>
        <v>58075261.29</v>
      </c>
      <c r="K263" s="153"/>
    </row>
    <row r="264" spans="4:11" ht="1.5" customHeight="1">
      <c r="D264" s="153"/>
      <c r="E264" s="153"/>
      <c r="F264" s="153"/>
      <c r="G264" s="153"/>
      <c r="H264" s="155"/>
      <c r="I264" s="155"/>
      <c r="J264" s="155"/>
      <c r="K264" s="153"/>
    </row>
    <row r="265" spans="4:11" ht="19.5">
      <c r="D265" s="153"/>
      <c r="E265" s="153" t="s">
        <v>311</v>
      </c>
      <c r="F265" s="153"/>
      <c r="G265" s="153"/>
      <c r="H265" s="155">
        <v>4212974.92</v>
      </c>
      <c r="I265" s="155"/>
      <c r="J265" s="317">
        <v>20663201.61</v>
      </c>
      <c r="K265" s="153"/>
    </row>
    <row r="266" spans="4:11" ht="19.5">
      <c r="D266" s="153"/>
      <c r="E266" s="153" t="s">
        <v>34</v>
      </c>
      <c r="F266" s="153"/>
      <c r="G266" s="154"/>
      <c r="H266" s="348">
        <v>15980.73</v>
      </c>
      <c r="I266" s="348"/>
      <c r="J266" s="317">
        <v>429648.45</v>
      </c>
      <c r="K266" s="153"/>
    </row>
    <row r="267" spans="4:11" ht="19.5">
      <c r="D267" s="153"/>
      <c r="E267" s="153" t="s">
        <v>312</v>
      </c>
      <c r="F267" s="153"/>
      <c r="G267" s="153"/>
      <c r="H267" s="346"/>
      <c r="I267" s="155"/>
      <c r="J267" s="317">
        <v>128440</v>
      </c>
      <c r="K267" s="153"/>
    </row>
    <row r="268" spans="4:11" ht="19.5">
      <c r="D268" s="153"/>
      <c r="E268" s="153" t="s">
        <v>122</v>
      </c>
      <c r="F268" s="153"/>
      <c r="G268" s="153"/>
      <c r="H268" s="346">
        <v>9764</v>
      </c>
      <c r="I268" s="155"/>
      <c r="J268" s="317">
        <v>683094</v>
      </c>
      <c r="K268" s="153"/>
    </row>
    <row r="269" spans="4:11" ht="19.5">
      <c r="D269" s="153"/>
      <c r="E269" s="153" t="s">
        <v>33</v>
      </c>
      <c r="F269" s="153"/>
      <c r="G269" s="153"/>
      <c r="H269" s="346">
        <v>799515</v>
      </c>
      <c r="I269" s="348"/>
      <c r="J269" s="317">
        <v>7307791.8</v>
      </c>
      <c r="K269" s="153"/>
    </row>
    <row r="270" spans="4:11" ht="19.5">
      <c r="D270" s="153"/>
      <c r="E270" s="153" t="s">
        <v>2</v>
      </c>
      <c r="F270" s="153"/>
      <c r="G270" s="153"/>
      <c r="H270" s="346"/>
      <c r="I270" s="155"/>
      <c r="J270" s="317"/>
      <c r="K270" s="153"/>
    </row>
    <row r="271" spans="4:11" ht="19.5">
      <c r="D271" s="153"/>
      <c r="E271" s="153" t="s">
        <v>313</v>
      </c>
      <c r="F271" s="153"/>
      <c r="G271" s="153"/>
      <c r="H271" s="346">
        <v>1000266.36</v>
      </c>
      <c r="I271" s="155"/>
      <c r="J271" s="317">
        <v>9840743.74</v>
      </c>
      <c r="K271" s="153"/>
    </row>
    <row r="272" spans="4:11" ht="19.5">
      <c r="D272" s="153"/>
      <c r="E272" s="153" t="s">
        <v>434</v>
      </c>
      <c r="F272" s="153"/>
      <c r="G272" s="153"/>
      <c r="H272" s="346"/>
      <c r="I272" s="155"/>
      <c r="J272" s="317">
        <v>2448383.04</v>
      </c>
      <c r="K272" s="153"/>
    </row>
    <row r="273" spans="4:11" ht="19.5">
      <c r="D273" s="153"/>
      <c r="E273" s="153" t="s">
        <v>435</v>
      </c>
      <c r="F273" s="153"/>
      <c r="G273" s="153"/>
      <c r="H273" s="346"/>
      <c r="I273" s="155"/>
      <c r="J273" s="317">
        <v>10000</v>
      </c>
      <c r="K273" s="153"/>
    </row>
    <row r="274" spans="4:11" ht="19.5">
      <c r="D274" s="153"/>
      <c r="E274" s="153" t="s">
        <v>421</v>
      </c>
      <c r="F274" s="153"/>
      <c r="G274" s="153"/>
      <c r="H274" s="346"/>
      <c r="I274" s="155"/>
      <c r="J274" s="317">
        <v>2170</v>
      </c>
      <c r="K274" s="153"/>
    </row>
    <row r="275" spans="4:11" ht="19.5">
      <c r="D275" s="153"/>
      <c r="E275" s="153" t="s">
        <v>423</v>
      </c>
      <c r="F275" s="153"/>
      <c r="G275" s="153"/>
      <c r="H275" s="349">
        <v>35700</v>
      </c>
      <c r="I275" s="155"/>
      <c r="J275" s="317">
        <v>161100</v>
      </c>
      <c r="K275" s="153"/>
    </row>
    <row r="276" spans="4:11" ht="19.5">
      <c r="D276" s="153"/>
      <c r="E276" s="153" t="s">
        <v>436</v>
      </c>
      <c r="F276" s="153"/>
      <c r="G276" s="153"/>
      <c r="H276" s="349">
        <v>221000</v>
      </c>
      <c r="I276" s="348"/>
      <c r="J276" s="317">
        <v>287000</v>
      </c>
      <c r="K276" s="153"/>
    </row>
    <row r="277" spans="4:11" ht="19.5">
      <c r="D277" s="153"/>
      <c r="E277" s="153" t="s">
        <v>437</v>
      </c>
      <c r="F277" s="153"/>
      <c r="G277" s="153"/>
      <c r="H277" s="349">
        <v>180</v>
      </c>
      <c r="I277" s="348"/>
      <c r="J277" s="317">
        <v>180</v>
      </c>
      <c r="K277" s="153"/>
    </row>
    <row r="278" spans="4:11" ht="19.5">
      <c r="D278" s="153"/>
      <c r="E278" s="153" t="s">
        <v>141</v>
      </c>
      <c r="F278" s="153"/>
      <c r="G278" s="153"/>
      <c r="H278" s="349"/>
      <c r="I278" s="348"/>
      <c r="J278" s="317">
        <v>524918</v>
      </c>
      <c r="K278" s="153"/>
    </row>
    <row r="279" spans="4:11" ht="19.5">
      <c r="D279" s="153"/>
      <c r="E279" s="153" t="s">
        <v>32</v>
      </c>
      <c r="F279" s="153"/>
      <c r="G279" s="154"/>
      <c r="H279" s="349">
        <v>2043166.5</v>
      </c>
      <c r="I279" s="348"/>
      <c r="J279" s="317">
        <v>11571666.7</v>
      </c>
      <c r="K279" s="153"/>
    </row>
    <row r="280" spans="4:11" ht="19.5">
      <c r="D280" s="153"/>
      <c r="E280" s="153" t="s">
        <v>438</v>
      </c>
      <c r="F280" s="153"/>
      <c r="G280" s="154"/>
      <c r="H280" s="349"/>
      <c r="I280" s="348"/>
      <c r="J280" s="317"/>
      <c r="K280" s="153"/>
    </row>
    <row r="281" spans="4:11" ht="19.5">
      <c r="D281" s="153"/>
      <c r="E281" s="153"/>
      <c r="F281" s="153"/>
      <c r="G281" s="153"/>
      <c r="H281" s="155">
        <f>SUM(H265:H280)</f>
        <v>8338547.510000001</v>
      </c>
      <c r="I281" s="155"/>
      <c r="J281" s="155">
        <f>SUM(J265:J280)</f>
        <v>54058337.34</v>
      </c>
      <c r="K281" s="153"/>
    </row>
    <row r="282" spans="4:11" ht="19.5">
      <c r="D282" s="297" t="s">
        <v>124</v>
      </c>
      <c r="E282" s="153" t="s">
        <v>126</v>
      </c>
      <c r="F282" s="153"/>
      <c r="G282" s="153"/>
      <c r="H282" s="155">
        <v>28616.71</v>
      </c>
      <c r="I282" s="348"/>
      <c r="J282" s="317">
        <v>160605.82</v>
      </c>
      <c r="K282" s="153"/>
    </row>
    <row r="283" spans="4:11" ht="19.5">
      <c r="D283" s="153"/>
      <c r="E283" s="153" t="s">
        <v>97</v>
      </c>
      <c r="F283" s="153"/>
      <c r="G283" s="153"/>
      <c r="H283" s="317"/>
      <c r="I283" s="155"/>
      <c r="J283" s="317">
        <v>2170</v>
      </c>
      <c r="K283" s="153"/>
    </row>
    <row r="284" spans="4:11" ht="15.75" customHeight="1">
      <c r="D284" s="153"/>
      <c r="E284" s="153" t="s">
        <v>347</v>
      </c>
      <c r="F284" s="153"/>
      <c r="G284" s="153"/>
      <c r="H284" s="317"/>
      <c r="I284" s="155"/>
      <c r="J284" s="317">
        <v>3584.12</v>
      </c>
      <c r="K284" s="153"/>
    </row>
    <row r="285" spans="4:11" ht="19.5">
      <c r="D285" s="153"/>
      <c r="E285" s="153" t="s">
        <v>303</v>
      </c>
      <c r="F285" s="153"/>
      <c r="G285" s="153"/>
      <c r="H285" s="317"/>
      <c r="I285" s="155"/>
      <c r="J285" s="317"/>
      <c r="K285" s="153"/>
    </row>
    <row r="286" spans="4:11" ht="15.75" customHeight="1">
      <c r="D286" s="153"/>
      <c r="E286" s="153"/>
      <c r="F286" s="281" t="s">
        <v>78</v>
      </c>
      <c r="G286" s="153"/>
      <c r="H286" s="155">
        <f>+H281-H282-H283-H284-H285</f>
        <v>8309930.800000001</v>
      </c>
      <c r="I286" s="155"/>
      <c r="J286" s="155">
        <f>+J281-J282-J283-J284-J285</f>
        <v>53891977.400000006</v>
      </c>
      <c r="K286" s="153"/>
    </row>
    <row r="287" spans="4:11" ht="19.5">
      <c r="D287" s="153"/>
      <c r="E287" s="153" t="s">
        <v>314</v>
      </c>
      <c r="F287" s="153"/>
      <c r="G287" s="153"/>
      <c r="H287" s="427">
        <f>+H263-H286</f>
        <v>750521.0700000003</v>
      </c>
      <c r="I287" s="155"/>
      <c r="J287" s="427">
        <f>+J263-J286</f>
        <v>4183283.889999993</v>
      </c>
      <c r="K287" s="153"/>
    </row>
    <row r="288" spans="8:10" ht="21.75">
      <c r="H288" s="271"/>
      <c r="I288" s="235"/>
      <c r="J288" s="235"/>
    </row>
    <row r="289" spans="4:10" ht="23.25">
      <c r="D289" s="112"/>
      <c r="F289" s="263"/>
      <c r="G289" s="274"/>
      <c r="I289" s="275"/>
      <c r="J289" s="276" t="s">
        <v>315</v>
      </c>
    </row>
    <row r="290" spans="5:11" ht="21">
      <c r="E290" s="490" t="s">
        <v>29</v>
      </c>
      <c r="F290" s="490"/>
      <c r="G290" s="490"/>
      <c r="H290" s="490"/>
      <c r="I290" s="490"/>
      <c r="J290" s="490"/>
      <c r="K290" s="490"/>
    </row>
    <row r="291" spans="5:11" ht="21">
      <c r="E291" s="490" t="s">
        <v>34</v>
      </c>
      <c r="F291" s="490"/>
      <c r="G291" s="490"/>
      <c r="H291" s="490"/>
      <c r="I291" s="490"/>
      <c r="J291" s="490"/>
      <c r="K291" s="490"/>
    </row>
    <row r="292" spans="5:11" ht="21">
      <c r="E292" s="517" t="s">
        <v>395</v>
      </c>
      <c r="F292" s="490"/>
      <c r="G292" s="490"/>
      <c r="H292" s="490"/>
      <c r="I292" s="490"/>
      <c r="J292" s="490"/>
      <c r="K292" s="490"/>
    </row>
    <row r="293" spans="5:11" ht="19.5">
      <c r="E293" s="277"/>
      <c r="F293" s="277"/>
      <c r="G293" s="277"/>
      <c r="H293" s="277"/>
      <c r="I293" s="350" t="s">
        <v>143</v>
      </c>
      <c r="J293" s="351" t="s">
        <v>144</v>
      </c>
      <c r="K293" s="277"/>
    </row>
    <row r="294" spans="5:10" ht="21">
      <c r="E294" s="112"/>
      <c r="I294" s="78" t="s">
        <v>38</v>
      </c>
      <c r="J294" s="78" t="s">
        <v>38</v>
      </c>
    </row>
    <row r="295" spans="3:10" ht="21.75">
      <c r="C295" s="112">
        <v>1</v>
      </c>
      <c r="D295" s="112">
        <v>1</v>
      </c>
      <c r="E295" s="269" t="s">
        <v>35</v>
      </c>
      <c r="I295" s="272">
        <v>16219</v>
      </c>
      <c r="J295" s="99">
        <v>316784</v>
      </c>
    </row>
    <row r="296" spans="3:10" ht="21.75">
      <c r="C296" s="112">
        <v>2</v>
      </c>
      <c r="D296" s="112">
        <v>2</v>
      </c>
      <c r="E296" s="269" t="s">
        <v>79</v>
      </c>
      <c r="I296" s="272">
        <v>480.9</v>
      </c>
      <c r="J296" s="272">
        <v>5516.7</v>
      </c>
    </row>
    <row r="297" spans="3:10" ht="21.75">
      <c r="C297" s="112">
        <v>3</v>
      </c>
      <c r="D297" s="112"/>
      <c r="E297" s="269" t="s">
        <v>145</v>
      </c>
      <c r="I297" s="272">
        <v>33353.81</v>
      </c>
      <c r="J297" s="272">
        <v>115031.45</v>
      </c>
    </row>
    <row r="298" spans="3:10" ht="21.75">
      <c r="C298" s="112">
        <v>4</v>
      </c>
      <c r="D298" s="112"/>
      <c r="E298" s="269" t="s">
        <v>129</v>
      </c>
      <c r="I298" s="272"/>
      <c r="J298" s="272">
        <v>2893.5</v>
      </c>
    </row>
    <row r="299" spans="3:10" ht="21.75">
      <c r="C299" s="112">
        <v>5</v>
      </c>
      <c r="D299" s="112"/>
      <c r="E299" s="269" t="s">
        <v>357</v>
      </c>
      <c r="I299" s="272"/>
      <c r="J299" s="272">
        <v>11824.05</v>
      </c>
    </row>
    <row r="300" spans="3:10" ht="21.75">
      <c r="C300" s="112">
        <v>6</v>
      </c>
      <c r="D300" s="112"/>
      <c r="E300" s="269" t="s">
        <v>358</v>
      </c>
      <c r="I300" s="272"/>
      <c r="J300" s="272">
        <v>14188.86</v>
      </c>
    </row>
    <row r="301" spans="3:10" ht="21.75">
      <c r="C301" s="112">
        <v>7</v>
      </c>
      <c r="D301" s="112"/>
      <c r="E301" s="269" t="s">
        <v>439</v>
      </c>
      <c r="I301" s="272"/>
      <c r="J301" s="272"/>
    </row>
    <row r="302" spans="4:10" ht="21.75" thickBot="1">
      <c r="D302" s="112"/>
      <c r="F302" s="263" t="s">
        <v>78</v>
      </c>
      <c r="G302" s="274"/>
      <c r="I302" s="278">
        <f>SUM(I295:I301)</f>
        <v>50053.71</v>
      </c>
      <c r="J302" s="278">
        <f>SUM(J295:J301)</f>
        <v>466238.56</v>
      </c>
    </row>
    <row r="303" spans="8:10" ht="22.5" thickTop="1">
      <c r="H303" s="235"/>
      <c r="J303" s="235"/>
    </row>
    <row r="304" spans="9:10" ht="21.75">
      <c r="I304" s="99"/>
      <c r="J304" s="279" t="s">
        <v>134</v>
      </c>
    </row>
    <row r="305" spans="5:11" ht="21">
      <c r="E305" s="490" t="s">
        <v>29</v>
      </c>
      <c r="F305" s="490"/>
      <c r="G305" s="490"/>
      <c r="H305" s="490"/>
      <c r="I305" s="490"/>
      <c r="J305" s="490"/>
      <c r="K305" s="490"/>
    </row>
    <row r="306" spans="5:11" ht="21">
      <c r="E306" s="490" t="s">
        <v>34</v>
      </c>
      <c r="F306" s="490"/>
      <c r="G306" s="490"/>
      <c r="H306" s="490"/>
      <c r="I306" s="490"/>
      <c r="J306" s="490"/>
      <c r="K306" s="490"/>
    </row>
    <row r="307" spans="5:11" ht="21">
      <c r="E307" s="517" t="s">
        <v>395</v>
      </c>
      <c r="F307" s="490"/>
      <c r="G307" s="490"/>
      <c r="H307" s="490"/>
      <c r="I307" s="490"/>
      <c r="J307" s="490"/>
      <c r="K307" s="490"/>
    </row>
    <row r="308" spans="5:11" ht="21">
      <c r="E308" s="88"/>
      <c r="F308" s="88"/>
      <c r="G308" s="88"/>
      <c r="H308" s="88"/>
      <c r="I308" s="280" t="s">
        <v>143</v>
      </c>
      <c r="J308" s="281" t="s">
        <v>144</v>
      </c>
      <c r="K308" s="88"/>
    </row>
    <row r="309" spans="9:10" ht="21">
      <c r="I309" s="78" t="s">
        <v>38</v>
      </c>
      <c r="J309" s="78" t="s">
        <v>38</v>
      </c>
    </row>
    <row r="310" spans="3:10" ht="21.75">
      <c r="C310">
        <v>1</v>
      </c>
      <c r="E310" s="269" t="s">
        <v>35</v>
      </c>
      <c r="I310" s="271">
        <v>8075</v>
      </c>
      <c r="J310" s="99">
        <v>206312</v>
      </c>
    </row>
    <row r="311" spans="3:10" ht="21.75">
      <c r="C311">
        <v>2</v>
      </c>
      <c r="E311" s="269" t="s">
        <v>146</v>
      </c>
      <c r="I311" s="271"/>
      <c r="J311" s="99"/>
    </row>
    <row r="312" spans="3:10" ht="21.75">
      <c r="C312">
        <v>3</v>
      </c>
      <c r="D312">
        <v>1</v>
      </c>
      <c r="E312" s="269" t="s">
        <v>79</v>
      </c>
      <c r="I312" s="235">
        <v>480.9</v>
      </c>
      <c r="J312" s="235">
        <v>5516.7</v>
      </c>
    </row>
    <row r="313" spans="3:10" ht="21.75">
      <c r="C313">
        <v>4</v>
      </c>
      <c r="E313" s="269" t="s">
        <v>142</v>
      </c>
      <c r="I313" s="272">
        <v>7424.83</v>
      </c>
      <c r="J313" s="272">
        <v>191806.84</v>
      </c>
    </row>
    <row r="314" spans="3:10" ht="21.75">
      <c r="C314">
        <v>5</v>
      </c>
      <c r="E314" s="269" t="s">
        <v>357</v>
      </c>
      <c r="I314" s="272"/>
      <c r="J314" s="99">
        <v>11824.05</v>
      </c>
    </row>
    <row r="315" spans="3:10" ht="21.75">
      <c r="C315">
        <v>6</v>
      </c>
      <c r="E315" s="269" t="s">
        <v>358</v>
      </c>
      <c r="I315" s="272"/>
      <c r="J315" s="99">
        <v>14188.86</v>
      </c>
    </row>
    <row r="316" spans="3:10" ht="21.75">
      <c r="C316">
        <v>7</v>
      </c>
      <c r="E316" s="269" t="s">
        <v>316</v>
      </c>
      <c r="I316" s="272"/>
      <c r="J316" s="99"/>
    </row>
    <row r="317" spans="4:10" ht="21.75" thickBot="1">
      <c r="D317" s="112"/>
      <c r="F317" s="263" t="s">
        <v>78</v>
      </c>
      <c r="G317" s="274"/>
      <c r="I317" s="282">
        <f>SUM(I310:I316)</f>
        <v>15980.73</v>
      </c>
      <c r="J317" s="283">
        <f>SUM(J310:J316)</f>
        <v>429648.45</v>
      </c>
    </row>
    <row r="318" ht="13.5" thickTop="1"/>
  </sheetData>
  <sheetProtection/>
  <mergeCells count="44">
    <mergeCell ref="I239:J239"/>
    <mergeCell ref="G240:H240"/>
    <mergeCell ref="I240:J240"/>
    <mergeCell ref="E290:K290"/>
    <mergeCell ref="E291:K291"/>
    <mergeCell ref="E292:K292"/>
    <mergeCell ref="E305:K305"/>
    <mergeCell ref="E306:K306"/>
    <mergeCell ref="E307:K307"/>
    <mergeCell ref="D242:K242"/>
    <mergeCell ref="D243:K243"/>
    <mergeCell ref="D244:K244"/>
    <mergeCell ref="I246:J246"/>
    <mergeCell ref="I203:I205"/>
    <mergeCell ref="G204:H204"/>
    <mergeCell ref="G232:H232"/>
    <mergeCell ref="G233:H233"/>
    <mergeCell ref="G235:H235"/>
    <mergeCell ref="G236:H236"/>
    <mergeCell ref="C121:D121"/>
    <mergeCell ref="E121:F121"/>
    <mergeCell ref="I121:I123"/>
    <mergeCell ref="G122:H122"/>
    <mergeCell ref="E164:F164"/>
    <mergeCell ref="I164:I166"/>
    <mergeCell ref="G165:H165"/>
    <mergeCell ref="G9:H9"/>
    <mergeCell ref="I41:I43"/>
    <mergeCell ref="G42:H42"/>
    <mergeCell ref="G75:H75"/>
    <mergeCell ref="E80:J80"/>
    <mergeCell ref="E82:F82"/>
    <mergeCell ref="I82:I84"/>
    <mergeCell ref="G83:H83"/>
    <mergeCell ref="E1:J1"/>
    <mergeCell ref="E2:J2"/>
    <mergeCell ref="G10:H10"/>
    <mergeCell ref="E41:F41"/>
    <mergeCell ref="E203:F203"/>
    <mergeCell ref="E4:J4"/>
    <mergeCell ref="H5:J5"/>
    <mergeCell ref="E6:F6"/>
    <mergeCell ref="I6:I8"/>
    <mergeCell ref="G7:H7"/>
  </mergeCells>
  <printOptions/>
  <pageMargins left="0.4724409448818898" right="0" top="0.1968503937007874" bottom="0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59">
      <selection activeCell="E107" sqref="E107"/>
    </sheetView>
  </sheetViews>
  <sheetFormatPr defaultColWidth="9.140625" defaultRowHeight="12.75"/>
  <cols>
    <col min="1" max="1" width="0.85546875" style="11" customWidth="1"/>
    <col min="2" max="2" width="10.421875" style="11" hidden="1" customWidth="1"/>
    <col min="3" max="3" width="3.7109375" style="11" customWidth="1"/>
    <col min="4" max="4" width="5.00390625" style="11" customWidth="1"/>
    <col min="5" max="5" width="15.8515625" style="11" customWidth="1"/>
    <col min="6" max="6" width="7.00390625" style="11" customWidth="1"/>
    <col min="7" max="7" width="22.421875" style="11" customWidth="1"/>
    <col min="8" max="8" width="15.421875" style="11" customWidth="1"/>
    <col min="9" max="9" width="5.00390625" style="11" customWidth="1"/>
    <col min="10" max="10" width="17.28125" style="11" customWidth="1"/>
    <col min="11" max="11" width="9.8515625" style="11" customWidth="1"/>
    <col min="12" max="16384" width="9.140625" style="11" customWidth="1"/>
  </cols>
  <sheetData>
    <row r="1" spans="1:12" ht="26.25">
      <c r="A1" s="116"/>
      <c r="B1" s="117"/>
      <c r="C1" s="117"/>
      <c r="D1" s="117"/>
      <c r="E1" s="117"/>
      <c r="F1" s="117"/>
      <c r="G1" s="117"/>
      <c r="H1" s="114" t="s">
        <v>334</v>
      </c>
      <c r="I1" s="114"/>
      <c r="K1" s="117"/>
      <c r="L1" s="117"/>
    </row>
    <row r="2" spans="1:12" ht="26.25">
      <c r="A2" s="116"/>
      <c r="B2" s="117"/>
      <c r="C2" s="117"/>
      <c r="D2" s="117"/>
      <c r="E2" s="117"/>
      <c r="F2" s="117"/>
      <c r="G2" s="117"/>
      <c r="H2" s="114"/>
      <c r="I2" s="114"/>
      <c r="K2" s="117"/>
      <c r="L2" s="117"/>
    </row>
    <row r="3" spans="1:12" ht="26.25">
      <c r="A3" s="116"/>
      <c r="B3" s="117"/>
      <c r="C3" s="535" t="s">
        <v>29</v>
      </c>
      <c r="D3" s="535"/>
      <c r="E3" s="535"/>
      <c r="F3" s="535"/>
      <c r="G3" s="535"/>
      <c r="H3" s="535"/>
      <c r="I3" s="535"/>
      <c r="J3" s="535"/>
      <c r="K3" s="117"/>
      <c r="L3" s="117"/>
    </row>
    <row r="4" spans="1:12" ht="26.25">
      <c r="A4" s="116"/>
      <c r="B4" s="117"/>
      <c r="C4" s="532" t="s">
        <v>147</v>
      </c>
      <c r="D4" s="532"/>
      <c r="E4" s="532"/>
      <c r="F4" s="532"/>
      <c r="G4" s="532"/>
      <c r="H4" s="532"/>
      <c r="I4" s="532"/>
      <c r="J4" s="532"/>
      <c r="K4" s="117"/>
      <c r="L4" s="117"/>
    </row>
    <row r="5" spans="1:12" ht="26.25">
      <c r="A5" s="116"/>
      <c r="B5" s="117"/>
      <c r="C5" s="533" t="s">
        <v>385</v>
      </c>
      <c r="D5" s="533"/>
      <c r="E5" s="533"/>
      <c r="F5" s="533"/>
      <c r="G5" s="533"/>
      <c r="H5" s="533"/>
      <c r="I5" s="533"/>
      <c r="J5" s="533"/>
      <c r="K5" s="117"/>
      <c r="L5" s="117"/>
    </row>
    <row r="6" spans="1:12" ht="26.25">
      <c r="A6" s="116"/>
      <c r="B6" s="117"/>
      <c r="C6" s="117"/>
      <c r="D6" s="117"/>
      <c r="E6" s="117"/>
      <c r="F6" s="117"/>
      <c r="G6" s="117"/>
      <c r="H6" s="116"/>
      <c r="I6" s="116"/>
      <c r="J6" s="131"/>
      <c r="K6" s="116"/>
      <c r="L6" s="116"/>
    </row>
    <row r="7" spans="1:12" ht="26.25">
      <c r="A7" s="529" t="s">
        <v>148</v>
      </c>
      <c r="B7" s="530"/>
      <c r="C7" s="530"/>
      <c r="D7" s="531"/>
      <c r="E7" s="529" t="s">
        <v>150</v>
      </c>
      <c r="F7" s="530"/>
      <c r="G7" s="531"/>
      <c r="H7" s="118" t="s">
        <v>151</v>
      </c>
      <c r="I7" s="118"/>
      <c r="J7" s="118" t="s">
        <v>152</v>
      </c>
      <c r="K7" s="62"/>
      <c r="L7" s="116"/>
    </row>
    <row r="8" spans="1:12" ht="26.25">
      <c r="A8" s="119"/>
      <c r="B8" s="120"/>
      <c r="C8" s="121">
        <v>1</v>
      </c>
      <c r="D8" s="122"/>
      <c r="E8" s="128" t="s">
        <v>323</v>
      </c>
      <c r="F8" s="121"/>
      <c r="G8" s="129"/>
      <c r="H8" s="134">
        <v>63700</v>
      </c>
      <c r="I8" s="134"/>
      <c r="J8" s="137"/>
      <c r="K8" s="116"/>
      <c r="L8" s="116"/>
    </row>
    <row r="9" spans="1:12" ht="26.25">
      <c r="A9" s="123"/>
      <c r="B9" s="116"/>
      <c r="C9" s="52"/>
      <c r="D9" s="124"/>
      <c r="E9" s="130"/>
      <c r="F9" s="52"/>
      <c r="G9" s="131"/>
      <c r="H9" s="135"/>
      <c r="I9" s="135"/>
      <c r="J9" s="138"/>
      <c r="K9" s="116"/>
      <c r="L9" s="116"/>
    </row>
    <row r="10" spans="1:12" ht="26.25">
      <c r="A10" s="125"/>
      <c r="B10" s="126"/>
      <c r="C10" s="127"/>
      <c r="D10" s="53"/>
      <c r="E10" s="132"/>
      <c r="F10" s="127"/>
      <c r="G10" s="133"/>
      <c r="H10" s="136"/>
      <c r="I10" s="136"/>
      <c r="J10" s="139"/>
      <c r="K10" s="116"/>
      <c r="L10" s="116"/>
    </row>
    <row r="11" spans="1:12" ht="26.25">
      <c r="A11" s="116"/>
      <c r="B11" s="117"/>
      <c r="C11" s="64"/>
      <c r="D11" s="64"/>
      <c r="E11" s="64"/>
      <c r="F11" s="64"/>
      <c r="G11" s="118" t="s">
        <v>78</v>
      </c>
      <c r="H11" s="140">
        <f>SUM(H8:H10)</f>
        <v>63700</v>
      </c>
      <c r="I11" s="140"/>
      <c r="J11" s="140">
        <f>SUM(J8:J10)</f>
        <v>0</v>
      </c>
      <c r="K11" s="116"/>
      <c r="L11" s="116"/>
    </row>
    <row r="12" spans="1:12" ht="27" thickBot="1">
      <c r="A12" s="116"/>
      <c r="B12" s="117"/>
      <c r="C12" s="64"/>
      <c r="D12" s="64"/>
      <c r="E12" s="115"/>
      <c r="F12" s="64"/>
      <c r="G12" s="118" t="s">
        <v>39</v>
      </c>
      <c r="H12" s="536">
        <f>+H11+J11</f>
        <v>63700</v>
      </c>
      <c r="I12" s="537"/>
      <c r="J12" s="538"/>
      <c r="K12" s="117"/>
      <c r="L12" s="116"/>
    </row>
    <row r="13" spans="1:12" ht="27" thickTop="1">
      <c r="A13" s="116"/>
      <c r="B13" s="116"/>
      <c r="C13" s="63"/>
      <c r="D13" s="63"/>
      <c r="E13" s="63"/>
      <c r="F13" s="63"/>
      <c r="G13" s="63"/>
      <c r="H13" s="63"/>
      <c r="I13" s="63"/>
      <c r="J13" s="63"/>
      <c r="K13" s="116"/>
      <c r="L13" s="116"/>
    </row>
    <row r="14" spans="1:12" ht="26.25">
      <c r="A14" s="116"/>
      <c r="B14" s="117"/>
      <c r="C14" s="117"/>
      <c r="E14" s="117"/>
      <c r="F14" s="117"/>
      <c r="G14" s="117"/>
      <c r="H14" s="114" t="s">
        <v>322</v>
      </c>
      <c r="I14" s="114"/>
      <c r="K14" s="116"/>
      <c r="L14" s="116"/>
    </row>
    <row r="15" spans="1:12" ht="26.25">
      <c r="A15" s="116"/>
      <c r="B15" s="117"/>
      <c r="C15" s="535" t="s">
        <v>29</v>
      </c>
      <c r="D15" s="535"/>
      <c r="E15" s="535"/>
      <c r="F15" s="535"/>
      <c r="G15" s="535"/>
      <c r="H15" s="535"/>
      <c r="I15" s="535"/>
      <c r="J15" s="535"/>
      <c r="K15" s="62"/>
      <c r="L15" s="116"/>
    </row>
    <row r="16" spans="1:12" ht="26.25">
      <c r="A16" s="116"/>
      <c r="B16" s="117"/>
      <c r="C16" s="532" t="s">
        <v>138</v>
      </c>
      <c r="D16" s="532"/>
      <c r="E16" s="532"/>
      <c r="F16" s="532"/>
      <c r="G16" s="532"/>
      <c r="H16" s="532"/>
      <c r="I16" s="532"/>
      <c r="J16" s="532"/>
      <c r="K16" s="116"/>
      <c r="L16" s="116"/>
    </row>
    <row r="17" spans="1:12" ht="26.25">
      <c r="A17" s="116"/>
      <c r="B17" s="117"/>
      <c r="C17" s="533" t="s">
        <v>385</v>
      </c>
      <c r="D17" s="533"/>
      <c r="E17" s="533"/>
      <c r="F17" s="533"/>
      <c r="G17" s="533"/>
      <c r="H17" s="533"/>
      <c r="I17" s="533"/>
      <c r="J17" s="533"/>
      <c r="K17" s="116"/>
      <c r="L17" s="116"/>
    </row>
    <row r="18" spans="1:12" ht="26.25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6"/>
      <c r="L18" s="116"/>
    </row>
    <row r="19" spans="1:12" ht="26.25">
      <c r="A19" s="529" t="s">
        <v>148</v>
      </c>
      <c r="B19" s="530"/>
      <c r="C19" s="530"/>
      <c r="D19" s="531"/>
      <c r="E19" s="529" t="s">
        <v>149</v>
      </c>
      <c r="F19" s="530"/>
      <c r="G19" s="531"/>
      <c r="H19" s="118" t="s">
        <v>155</v>
      </c>
      <c r="I19" s="118"/>
      <c r="J19" s="142" t="s">
        <v>153</v>
      </c>
      <c r="K19" s="116"/>
      <c r="L19" s="116"/>
    </row>
    <row r="20" spans="1:12" ht="26.25">
      <c r="A20" s="119"/>
      <c r="B20" s="120"/>
      <c r="C20" s="121">
        <v>1</v>
      </c>
      <c r="D20" s="122"/>
      <c r="E20" s="128" t="s">
        <v>154</v>
      </c>
      <c r="F20" s="121"/>
      <c r="G20" s="129"/>
      <c r="H20" s="134">
        <v>1269120</v>
      </c>
      <c r="I20" s="134"/>
      <c r="J20" s="137"/>
      <c r="K20" s="116"/>
      <c r="L20" s="116"/>
    </row>
    <row r="21" spans="1:12" ht="26.25">
      <c r="A21" s="123"/>
      <c r="B21" s="116"/>
      <c r="C21" s="52">
        <v>2</v>
      </c>
      <c r="D21" s="124"/>
      <c r="E21" s="130" t="s">
        <v>388</v>
      </c>
      <c r="F21" s="52"/>
      <c r="G21" s="131"/>
      <c r="H21" s="135">
        <v>42840</v>
      </c>
      <c r="I21" s="135"/>
      <c r="J21" s="138"/>
      <c r="K21" s="116"/>
      <c r="L21" s="116"/>
    </row>
    <row r="22" spans="1:12" ht="26.25">
      <c r="A22" s="123"/>
      <c r="B22" s="116"/>
      <c r="C22" s="52">
        <v>3</v>
      </c>
      <c r="D22" s="124"/>
      <c r="E22" s="130" t="s">
        <v>387</v>
      </c>
      <c r="F22" s="52"/>
      <c r="G22" s="131"/>
      <c r="H22" s="135">
        <v>7200</v>
      </c>
      <c r="I22" s="135"/>
      <c r="J22" s="138"/>
      <c r="K22" s="116"/>
      <c r="L22" s="116"/>
    </row>
    <row r="23" spans="1:12" ht="26.25">
      <c r="A23" s="125"/>
      <c r="B23" s="126"/>
      <c r="C23" s="127">
        <v>4</v>
      </c>
      <c r="D23" s="53"/>
      <c r="E23" s="132" t="s">
        <v>386</v>
      </c>
      <c r="F23" s="127"/>
      <c r="G23" s="133"/>
      <c r="H23" s="139">
        <v>265200</v>
      </c>
      <c r="I23" s="136"/>
      <c r="J23" s="139"/>
      <c r="K23" s="44"/>
      <c r="L23" s="44"/>
    </row>
    <row r="24" spans="1:11" ht="26.25">
      <c r="A24" s="117"/>
      <c r="B24" s="117"/>
      <c r="C24" s="117"/>
      <c r="D24" s="117"/>
      <c r="E24" s="61" t="s">
        <v>39</v>
      </c>
      <c r="F24" s="64"/>
      <c r="G24" s="64"/>
      <c r="H24" s="141">
        <f>SUM(H20:H23)</f>
        <v>1584360</v>
      </c>
      <c r="I24" s="309"/>
      <c r="J24" s="117"/>
      <c r="K24" s="44"/>
    </row>
    <row r="25" ht="24" customHeight="1"/>
    <row r="26" ht="25.5" hidden="1"/>
    <row r="27" spans="4:10" ht="25.5">
      <c r="D27" s="263" t="s">
        <v>109</v>
      </c>
      <c r="E27" s="263"/>
      <c r="F27" s="263"/>
      <c r="G27" s="263"/>
      <c r="H27" s="270" t="s">
        <v>111</v>
      </c>
      <c r="I27" s="270"/>
      <c r="J27" s="263"/>
    </row>
    <row r="28" spans="4:10" ht="25.5">
      <c r="D28" s="525" t="s">
        <v>375</v>
      </c>
      <c r="E28" s="525"/>
      <c r="F28" s="525"/>
      <c r="G28" s="525"/>
      <c r="H28" s="526" t="s">
        <v>112</v>
      </c>
      <c r="I28" s="526"/>
      <c r="J28" s="263"/>
    </row>
    <row r="29" spans="4:10" ht="25.5">
      <c r="D29" s="525" t="s">
        <v>376</v>
      </c>
      <c r="E29" s="525"/>
      <c r="F29" s="525"/>
      <c r="G29" s="525"/>
      <c r="H29" s="298" t="s">
        <v>377</v>
      </c>
      <c r="I29" s="270"/>
      <c r="J29" s="263"/>
    </row>
    <row r="30" spans="4:10" ht="25.5">
      <c r="D30" s="285"/>
      <c r="E30" s="285"/>
      <c r="F30" s="285"/>
      <c r="G30" s="285"/>
      <c r="H30" s="298"/>
      <c r="I30" s="270"/>
      <c r="J30" s="263"/>
    </row>
    <row r="31" spans="4:10" ht="25.5">
      <c r="D31" s="31"/>
      <c r="E31" s="263"/>
      <c r="F31" s="263"/>
      <c r="G31" s="263" t="s">
        <v>378</v>
      </c>
      <c r="H31" s="263"/>
      <c r="I31" s="263"/>
      <c r="J31" s="263"/>
    </row>
    <row r="32" spans="5:10" ht="25.5">
      <c r="E32" s="524" t="s">
        <v>379</v>
      </c>
      <c r="F32" s="524"/>
      <c r="G32" s="524"/>
      <c r="H32" s="524"/>
      <c r="I32" s="524"/>
      <c r="J32" s="524"/>
    </row>
    <row r="33" spans="5:9" ht="25.5">
      <c r="E33" s="524" t="s">
        <v>380</v>
      </c>
      <c r="F33" s="524"/>
      <c r="G33" s="524"/>
      <c r="H33" s="524"/>
      <c r="I33" s="524"/>
    </row>
    <row r="34" spans="5:9" ht="15" customHeight="1" hidden="1">
      <c r="E34" s="285"/>
      <c r="F34" s="285"/>
      <c r="G34" s="285"/>
      <c r="H34" s="285"/>
      <c r="I34" s="285"/>
    </row>
    <row r="35" spans="1:9" ht="26.25">
      <c r="A35" s="116"/>
      <c r="B35" s="117"/>
      <c r="C35" s="117"/>
      <c r="E35" s="117"/>
      <c r="F35" s="117"/>
      <c r="G35" s="117"/>
      <c r="H35" s="114" t="s">
        <v>324</v>
      </c>
      <c r="I35" s="114"/>
    </row>
    <row r="36" spans="1:10" ht="26.25">
      <c r="A36" s="116"/>
      <c r="B36" s="117"/>
      <c r="C36" s="535" t="s">
        <v>29</v>
      </c>
      <c r="D36" s="535"/>
      <c r="E36" s="535"/>
      <c r="F36" s="535"/>
      <c r="G36" s="535"/>
      <c r="H36" s="535"/>
      <c r="I36" s="535"/>
      <c r="J36" s="535"/>
    </row>
    <row r="37" spans="1:10" ht="26.25">
      <c r="A37" s="116"/>
      <c r="B37" s="117"/>
      <c r="C37" s="533" t="s">
        <v>32</v>
      </c>
      <c r="D37" s="533"/>
      <c r="E37" s="533"/>
      <c r="F37" s="533"/>
      <c r="G37" s="533"/>
      <c r="H37" s="533"/>
      <c r="I37" s="533"/>
      <c r="J37" s="533"/>
    </row>
    <row r="38" spans="1:10" ht="26.25">
      <c r="A38" s="116"/>
      <c r="B38" s="117"/>
      <c r="C38" s="533" t="s">
        <v>385</v>
      </c>
      <c r="D38" s="533"/>
      <c r="E38" s="533"/>
      <c r="F38" s="533"/>
      <c r="G38" s="533"/>
      <c r="H38" s="533"/>
      <c r="I38" s="533"/>
      <c r="J38" s="533"/>
    </row>
    <row r="39" spans="1:10" ht="14.25" customHeight="1">
      <c r="A39" s="116"/>
      <c r="B39" s="117"/>
      <c r="C39" s="117"/>
      <c r="D39" s="117"/>
      <c r="E39" s="117"/>
      <c r="F39" s="117"/>
      <c r="G39" s="117"/>
      <c r="H39" s="117"/>
      <c r="I39" s="117"/>
      <c r="J39" s="117"/>
    </row>
    <row r="40" spans="1:10" ht="25.5">
      <c r="A40" s="529" t="s">
        <v>148</v>
      </c>
      <c r="B40" s="530"/>
      <c r="C40" s="530"/>
      <c r="D40" s="531"/>
      <c r="E40" s="529" t="s">
        <v>149</v>
      </c>
      <c r="F40" s="530"/>
      <c r="G40" s="531"/>
      <c r="H40" s="118" t="s">
        <v>155</v>
      </c>
      <c r="I40" s="118"/>
      <c r="J40" s="142" t="s">
        <v>153</v>
      </c>
    </row>
    <row r="41" spans="1:10" ht="26.25">
      <c r="A41" s="119"/>
      <c r="B41" s="120"/>
      <c r="C41" s="121">
        <v>1</v>
      </c>
      <c r="D41" s="122"/>
      <c r="E41" s="128" t="s">
        <v>194</v>
      </c>
      <c r="F41" s="121"/>
      <c r="G41" s="129"/>
      <c r="H41" s="134">
        <v>138000</v>
      </c>
      <c r="I41" s="134"/>
      <c r="J41" s="137"/>
    </row>
    <row r="42" spans="1:10" ht="26.25">
      <c r="A42" s="123"/>
      <c r="B42" s="116"/>
      <c r="C42" s="52">
        <v>2</v>
      </c>
      <c r="D42" s="124"/>
      <c r="E42" s="130" t="s">
        <v>195</v>
      </c>
      <c r="F42" s="52"/>
      <c r="G42" s="131"/>
      <c r="H42" s="135">
        <v>163500</v>
      </c>
      <c r="I42" s="135"/>
      <c r="J42" s="138"/>
    </row>
    <row r="43" spans="1:10" ht="26.25">
      <c r="A43" s="123"/>
      <c r="B43" s="116"/>
      <c r="C43" s="52"/>
      <c r="D43" s="124"/>
      <c r="E43" s="130"/>
      <c r="F43" s="52"/>
      <c r="G43" s="131"/>
      <c r="H43" s="135"/>
      <c r="I43" s="135"/>
      <c r="J43" s="138"/>
    </row>
    <row r="44" spans="1:10" ht="26.25">
      <c r="A44" s="125"/>
      <c r="B44" s="126"/>
      <c r="C44" s="127"/>
      <c r="D44" s="53"/>
      <c r="E44" s="132"/>
      <c r="F44" s="127"/>
      <c r="G44" s="133"/>
      <c r="H44" s="139"/>
      <c r="I44" s="136"/>
      <c r="J44" s="139"/>
    </row>
    <row r="45" spans="1:10" ht="26.25">
      <c r="A45" s="117"/>
      <c r="B45" s="117"/>
      <c r="C45" s="117"/>
      <c r="D45" s="117"/>
      <c r="E45" s="61" t="s">
        <v>39</v>
      </c>
      <c r="F45" s="64"/>
      <c r="G45" s="64"/>
      <c r="H45" s="141">
        <f>SUM(H41:H44)</f>
        <v>301500</v>
      </c>
      <c r="I45" s="309"/>
      <c r="J45" s="117"/>
    </row>
    <row r="46" ht="9.75" customHeight="1"/>
    <row r="47" spans="3:12" ht="25.5">
      <c r="C47" s="302"/>
      <c r="D47" s="302"/>
      <c r="E47" s="302"/>
      <c r="F47" s="302"/>
      <c r="G47" s="534" t="s">
        <v>365</v>
      </c>
      <c r="H47" s="534"/>
      <c r="I47" s="534"/>
      <c r="J47" s="534"/>
      <c r="K47" s="304"/>
      <c r="L47" s="301"/>
    </row>
    <row r="48" spans="3:12" ht="25.5">
      <c r="C48" s="527" t="s">
        <v>29</v>
      </c>
      <c r="D48" s="527"/>
      <c r="E48" s="527"/>
      <c r="F48" s="527"/>
      <c r="G48" s="527"/>
      <c r="H48" s="527"/>
      <c r="I48" s="527"/>
      <c r="J48" s="527"/>
      <c r="K48" s="305"/>
      <c r="L48" s="301"/>
    </row>
    <row r="49" spans="3:12" ht="25.5">
      <c r="C49" s="528" t="s">
        <v>80</v>
      </c>
      <c r="D49" s="528"/>
      <c r="E49" s="528"/>
      <c r="F49" s="528"/>
      <c r="G49" s="528"/>
      <c r="H49" s="528"/>
      <c r="I49" s="528"/>
      <c r="J49" s="528"/>
      <c r="K49" s="304"/>
      <c r="L49" s="301"/>
    </row>
    <row r="50" spans="3:12" ht="25.5">
      <c r="C50" s="528" t="s">
        <v>385</v>
      </c>
      <c r="D50" s="528"/>
      <c r="E50" s="528"/>
      <c r="F50" s="528"/>
      <c r="G50" s="528"/>
      <c r="H50" s="528"/>
      <c r="I50" s="528"/>
      <c r="J50" s="528"/>
      <c r="K50" s="304"/>
      <c r="L50" s="301"/>
    </row>
    <row r="51" spans="3:12" ht="25.5">
      <c r="C51" s="306"/>
      <c r="D51" s="306"/>
      <c r="E51" s="306"/>
      <c r="F51" s="306"/>
      <c r="G51" s="306"/>
      <c r="H51" s="306"/>
      <c r="I51" s="306"/>
      <c r="J51" s="306" t="s">
        <v>38</v>
      </c>
      <c r="K51" s="304"/>
      <c r="L51" s="302"/>
    </row>
    <row r="52" spans="3:12" ht="25.5">
      <c r="C52" s="302"/>
      <c r="D52" s="302"/>
      <c r="E52" s="302" t="s">
        <v>391</v>
      </c>
      <c r="F52" s="302"/>
      <c r="G52" s="302"/>
      <c r="H52" s="307"/>
      <c r="I52" s="307"/>
      <c r="J52" s="307">
        <v>20340791.46</v>
      </c>
      <c r="K52" s="302"/>
      <c r="L52" s="302"/>
    </row>
    <row r="53" spans="3:12" ht="25.5">
      <c r="C53" s="301"/>
      <c r="D53" s="303" t="s">
        <v>359</v>
      </c>
      <c r="E53" s="302" t="s">
        <v>360</v>
      </c>
      <c r="F53" s="302"/>
      <c r="G53" s="302"/>
      <c r="H53" s="307">
        <v>12920707.2</v>
      </c>
      <c r="I53" s="307"/>
      <c r="J53" s="307"/>
      <c r="K53" s="302"/>
      <c r="L53" s="302"/>
    </row>
    <row r="54" spans="3:12" ht="25.5">
      <c r="C54" s="301"/>
      <c r="D54" s="302"/>
      <c r="E54" s="302" t="s">
        <v>364</v>
      </c>
      <c r="F54" s="302"/>
      <c r="G54" s="302"/>
      <c r="H54" s="307">
        <v>589</v>
      </c>
      <c r="I54" s="307"/>
      <c r="J54" s="307"/>
      <c r="K54" s="302"/>
      <c r="L54" s="302"/>
    </row>
    <row r="55" spans="3:12" ht="25.5">
      <c r="C55" s="301"/>
      <c r="D55" s="302"/>
      <c r="E55" s="302" t="s">
        <v>361</v>
      </c>
      <c r="F55" s="302"/>
      <c r="G55" s="302"/>
      <c r="H55" s="308">
        <v>82</v>
      </c>
      <c r="I55" s="310"/>
      <c r="J55" s="308">
        <f>+H53+H54+H55</f>
        <v>12921378.2</v>
      </c>
      <c r="K55" s="302"/>
      <c r="L55" s="302"/>
    </row>
    <row r="56" spans="3:12" ht="25.5">
      <c r="C56" s="301"/>
      <c r="D56" s="302"/>
      <c r="E56" s="302"/>
      <c r="F56" s="302"/>
      <c r="G56" s="302"/>
      <c r="H56" s="307"/>
      <c r="I56" s="307"/>
      <c r="J56" s="307">
        <f>SUM(J52:J55)</f>
        <v>33262169.66</v>
      </c>
      <c r="K56" s="302"/>
      <c r="L56" s="302"/>
    </row>
    <row r="57" spans="3:12" ht="25.5">
      <c r="C57" s="301"/>
      <c r="D57" s="303" t="s">
        <v>124</v>
      </c>
      <c r="E57" s="302" t="s">
        <v>362</v>
      </c>
      <c r="F57" s="302"/>
      <c r="G57" s="302"/>
      <c r="H57" s="307">
        <v>10299023.74</v>
      </c>
      <c r="I57" s="307"/>
      <c r="J57" s="307"/>
      <c r="K57" s="302"/>
      <c r="L57" s="302"/>
    </row>
    <row r="58" spans="4:12" ht="25.5">
      <c r="D58" s="1"/>
      <c r="E58" s="1" t="s">
        <v>363</v>
      </c>
      <c r="F58" s="1"/>
      <c r="G58" s="1"/>
      <c r="H58" s="23">
        <v>3230176.8</v>
      </c>
      <c r="I58" s="7"/>
      <c r="J58" s="23">
        <f>+H57+H58</f>
        <v>13529200.54</v>
      </c>
      <c r="K58" s="1"/>
      <c r="L58" s="1"/>
    </row>
    <row r="59" spans="4:12" ht="26.25" thickBot="1">
      <c r="D59" s="1"/>
      <c r="E59" s="1" t="s">
        <v>392</v>
      </c>
      <c r="F59" s="1"/>
      <c r="G59" s="1"/>
      <c r="H59" s="7"/>
      <c r="I59" s="7"/>
      <c r="J59" s="45">
        <f>+J56-J58</f>
        <v>19732969.12</v>
      </c>
      <c r="K59" s="1"/>
      <c r="L59" s="1"/>
    </row>
    <row r="60" spans="4:12" ht="26.25" thickTop="1">
      <c r="D60" s="1"/>
      <c r="E60" s="1"/>
      <c r="F60" s="1"/>
      <c r="G60" s="1"/>
      <c r="H60" s="7"/>
      <c r="I60" s="7"/>
      <c r="J60" s="313"/>
      <c r="K60" s="1"/>
      <c r="L60" s="1"/>
    </row>
    <row r="61" spans="4:12" ht="25.5">
      <c r="D61" s="263" t="s">
        <v>109</v>
      </c>
      <c r="E61" s="263"/>
      <c r="F61" s="263"/>
      <c r="G61" s="263"/>
      <c r="H61" s="270" t="s">
        <v>111</v>
      </c>
      <c r="I61" s="270"/>
      <c r="J61" s="263"/>
      <c r="K61" s="1"/>
      <c r="L61" s="1"/>
    </row>
    <row r="62" spans="4:12" ht="25.5">
      <c r="D62" s="525" t="s">
        <v>375</v>
      </c>
      <c r="E62" s="525"/>
      <c r="F62" s="525"/>
      <c r="G62" s="525"/>
      <c r="H62" s="526" t="s">
        <v>112</v>
      </c>
      <c r="I62" s="526"/>
      <c r="J62" s="263"/>
      <c r="K62" s="1"/>
      <c r="L62" s="1"/>
    </row>
    <row r="63" spans="4:12" ht="25.5">
      <c r="D63" s="525" t="s">
        <v>376</v>
      </c>
      <c r="E63" s="525"/>
      <c r="F63" s="525"/>
      <c r="G63" s="525"/>
      <c r="H63" s="298" t="s">
        <v>377</v>
      </c>
      <c r="I63" s="270"/>
      <c r="J63" s="263"/>
      <c r="K63" s="1"/>
      <c r="L63" s="1"/>
    </row>
    <row r="64" spans="4:12" ht="25.5">
      <c r="D64" s="285"/>
      <c r="E64" s="285"/>
      <c r="F64" s="285"/>
      <c r="G64" s="285"/>
      <c r="H64" s="298"/>
      <c r="I64" s="270"/>
      <c r="J64" s="263"/>
      <c r="K64" s="1"/>
      <c r="L64" s="1"/>
    </row>
    <row r="65" spans="4:12" ht="25.5">
      <c r="D65" s="31"/>
      <c r="E65" s="263"/>
      <c r="F65" s="263"/>
      <c r="G65" s="263" t="s">
        <v>378</v>
      </c>
      <c r="H65" s="263"/>
      <c r="I65" s="263"/>
      <c r="J65" s="263"/>
      <c r="K65" s="1"/>
      <c r="L65" s="1"/>
    </row>
    <row r="66" spans="5:12" ht="25.5">
      <c r="E66" s="524" t="s">
        <v>379</v>
      </c>
      <c r="F66" s="524"/>
      <c r="G66" s="524"/>
      <c r="H66" s="524"/>
      <c r="I66" s="524"/>
      <c r="J66" s="524"/>
      <c r="K66" s="1"/>
      <c r="L66" s="1"/>
    </row>
    <row r="67" spans="5:12" ht="25.5">
      <c r="E67" s="524" t="s">
        <v>380</v>
      </c>
      <c r="F67" s="524"/>
      <c r="G67" s="524"/>
      <c r="H67" s="524"/>
      <c r="I67" s="524"/>
      <c r="K67" s="1"/>
      <c r="L67" s="1"/>
    </row>
    <row r="68" spans="4:12" ht="25.5">
      <c r="D68" s="1"/>
      <c r="E68" s="1"/>
      <c r="F68" s="1"/>
      <c r="G68" s="1"/>
      <c r="H68" s="7"/>
      <c r="I68" s="7"/>
      <c r="J68" s="7"/>
      <c r="K68" s="1"/>
      <c r="L68" s="1"/>
    </row>
    <row r="69" spans="3:12" ht="25.5">
      <c r="C69" s="302"/>
      <c r="D69" s="302"/>
      <c r="E69" s="302"/>
      <c r="F69" s="302"/>
      <c r="G69" s="534" t="s">
        <v>450</v>
      </c>
      <c r="H69" s="534"/>
      <c r="I69" s="534"/>
      <c r="J69" s="534"/>
      <c r="K69" s="1"/>
      <c r="L69" s="1"/>
    </row>
    <row r="70" spans="3:12" ht="25.5">
      <c r="C70" s="527" t="s">
        <v>29</v>
      </c>
      <c r="D70" s="527"/>
      <c r="E70" s="527"/>
      <c r="F70" s="527"/>
      <c r="G70" s="527"/>
      <c r="H70" s="527"/>
      <c r="I70" s="527"/>
      <c r="J70" s="527"/>
      <c r="K70" s="1"/>
      <c r="L70" s="1"/>
    </row>
    <row r="71" spans="3:12" ht="25.5">
      <c r="C71" s="528" t="s">
        <v>366</v>
      </c>
      <c r="D71" s="528"/>
      <c r="E71" s="528"/>
      <c r="F71" s="528"/>
      <c r="G71" s="528"/>
      <c r="H71" s="528"/>
      <c r="I71" s="528"/>
      <c r="J71" s="528"/>
      <c r="K71" s="1"/>
      <c r="L71" s="1"/>
    </row>
    <row r="72" spans="3:12" ht="25.5">
      <c r="C72" s="528" t="s">
        <v>385</v>
      </c>
      <c r="D72" s="528"/>
      <c r="E72" s="528"/>
      <c r="F72" s="528"/>
      <c r="G72" s="528"/>
      <c r="H72" s="528"/>
      <c r="I72" s="528"/>
      <c r="J72" s="528"/>
      <c r="K72" s="1"/>
      <c r="L72" s="1"/>
    </row>
    <row r="73" spans="3:10" ht="25.5">
      <c r="C73" s="306"/>
      <c r="D73" s="314" t="s">
        <v>367</v>
      </c>
      <c r="E73" s="311"/>
      <c r="F73" s="306"/>
      <c r="G73" s="306"/>
      <c r="H73" s="306"/>
      <c r="I73" s="306"/>
      <c r="J73" s="306"/>
    </row>
    <row r="74" spans="3:10" ht="25.5">
      <c r="C74" s="306"/>
      <c r="D74" s="312"/>
      <c r="E74" s="311"/>
      <c r="F74" s="306"/>
      <c r="G74" s="306"/>
      <c r="H74" s="306" t="s">
        <v>38</v>
      </c>
      <c r="I74" s="306"/>
      <c r="J74" s="306"/>
    </row>
    <row r="75" spans="3:10" ht="25.5">
      <c r="C75" s="302"/>
      <c r="D75" s="302"/>
      <c r="E75" s="302" t="s">
        <v>368</v>
      </c>
      <c r="F75" s="302"/>
      <c r="G75" s="302"/>
      <c r="H75" s="307">
        <v>33583908.81</v>
      </c>
      <c r="I75" s="307"/>
      <c r="J75" s="307"/>
    </row>
    <row r="76" spans="3:10" ht="25.5">
      <c r="C76" s="301"/>
      <c r="D76" s="303" t="s">
        <v>124</v>
      </c>
      <c r="E76" s="302" t="s">
        <v>369</v>
      </c>
      <c r="F76" s="302"/>
      <c r="G76" s="302"/>
      <c r="H76" s="308">
        <v>20663201.61</v>
      </c>
      <c r="I76" s="307"/>
      <c r="J76" s="307"/>
    </row>
    <row r="77" spans="3:10" ht="25.5">
      <c r="C77" s="301"/>
      <c r="D77" s="302"/>
      <c r="E77" s="302" t="s">
        <v>370</v>
      </c>
      <c r="F77" s="302"/>
      <c r="G77" s="302"/>
      <c r="H77" s="307">
        <f>+H75-H76</f>
        <v>12920707.200000003</v>
      </c>
      <c r="I77" s="307"/>
      <c r="J77" s="307"/>
    </row>
    <row r="78" spans="3:10" ht="25.5">
      <c r="C78" s="301"/>
      <c r="D78" s="303" t="s">
        <v>124</v>
      </c>
      <c r="E78" s="302" t="s">
        <v>363</v>
      </c>
      <c r="F78" s="302"/>
      <c r="G78" s="302"/>
      <c r="H78" s="308">
        <v>3230176.8</v>
      </c>
      <c r="I78" s="307"/>
      <c r="J78" s="310"/>
    </row>
    <row r="79" spans="4:10" ht="26.25" thickBot="1">
      <c r="D79" s="1"/>
      <c r="E79" s="2" t="s">
        <v>392</v>
      </c>
      <c r="F79" s="2"/>
      <c r="G79" s="2"/>
      <c r="H79" s="45">
        <f>+H77-H78</f>
        <v>9690530.400000002</v>
      </c>
      <c r="I79" s="7"/>
      <c r="J79" s="313"/>
    </row>
    <row r="80" ht="26.25" thickTop="1"/>
    <row r="81" spans="4:10" ht="25.5">
      <c r="D81" s="314" t="s">
        <v>371</v>
      </c>
      <c r="E81" s="1"/>
      <c r="F81" s="1"/>
      <c r="G81" s="1"/>
      <c r="H81" s="1"/>
      <c r="I81" s="1"/>
      <c r="J81" s="1"/>
    </row>
    <row r="82" spans="4:10" ht="25.5">
      <c r="D82" s="1"/>
      <c r="E82" s="1"/>
      <c r="F82" s="1"/>
      <c r="G82" s="1"/>
      <c r="H82" s="1"/>
      <c r="I82" s="1"/>
      <c r="J82" s="1"/>
    </row>
    <row r="83" spans="4:10" ht="25.5">
      <c r="D83" s="1"/>
      <c r="E83" s="1" t="s">
        <v>393</v>
      </c>
      <c r="F83" s="1"/>
      <c r="G83" s="1"/>
      <c r="H83" s="7">
        <v>10764662.37</v>
      </c>
      <c r="I83" s="1"/>
      <c r="J83" s="1"/>
    </row>
    <row r="84" spans="4:10" ht="25.5">
      <c r="D84" s="315" t="s">
        <v>359</v>
      </c>
      <c r="E84" s="31" t="s">
        <v>394</v>
      </c>
      <c r="F84" s="1"/>
      <c r="G84" s="1"/>
      <c r="H84" s="23">
        <v>3230176.8</v>
      </c>
      <c r="I84" s="1"/>
      <c r="J84" s="1"/>
    </row>
    <row r="85" spans="4:10" ht="26.25" thickBot="1">
      <c r="D85" s="1"/>
      <c r="E85" s="2" t="s">
        <v>459</v>
      </c>
      <c r="F85" s="2"/>
      <c r="G85" s="2"/>
      <c r="H85" s="316">
        <f>SUM(H83:H84)</f>
        <v>13994839.169999998</v>
      </c>
      <c r="I85" s="1"/>
      <c r="J85" s="1"/>
    </row>
    <row r="86" spans="4:10" ht="26.25" thickTop="1">
      <c r="D86" s="1"/>
      <c r="E86" s="1"/>
      <c r="F86" s="1"/>
      <c r="G86" s="1"/>
      <c r="H86" s="1"/>
      <c r="I86" s="1"/>
      <c r="J86" s="1"/>
    </row>
    <row r="87" spans="4:10" ht="25.5">
      <c r="D87" s="1"/>
      <c r="E87" s="1"/>
      <c r="F87" s="1"/>
      <c r="G87" s="1"/>
      <c r="H87" s="1"/>
      <c r="I87" s="1"/>
      <c r="J87" s="1"/>
    </row>
    <row r="88" spans="4:10" ht="25.5">
      <c r="D88" s="263" t="s">
        <v>109</v>
      </c>
      <c r="E88" s="263"/>
      <c r="F88" s="263"/>
      <c r="G88" s="263"/>
      <c r="H88" s="270" t="s">
        <v>111</v>
      </c>
      <c r="I88" s="270"/>
      <c r="J88" s="263"/>
    </row>
    <row r="89" spans="4:10" ht="25.5">
      <c r="D89" s="525" t="s">
        <v>375</v>
      </c>
      <c r="E89" s="525"/>
      <c r="F89" s="525"/>
      <c r="G89" s="525"/>
      <c r="H89" s="526" t="s">
        <v>112</v>
      </c>
      <c r="I89" s="526"/>
      <c r="J89" s="263"/>
    </row>
    <row r="90" spans="4:10" ht="25.5">
      <c r="D90" s="525" t="s">
        <v>376</v>
      </c>
      <c r="E90" s="525"/>
      <c r="F90" s="525"/>
      <c r="G90" s="525"/>
      <c r="H90" s="298" t="s">
        <v>377</v>
      </c>
      <c r="I90" s="270"/>
      <c r="J90" s="263"/>
    </row>
    <row r="91" spans="4:10" ht="25.5">
      <c r="D91" s="285"/>
      <c r="E91" s="285"/>
      <c r="F91" s="285"/>
      <c r="G91" s="285"/>
      <c r="H91" s="298"/>
      <c r="I91" s="270"/>
      <c r="J91" s="263"/>
    </row>
    <row r="92" spans="4:10" ht="25.5">
      <c r="D92" s="31"/>
      <c r="E92" s="263"/>
      <c r="F92" s="263"/>
      <c r="G92" s="263" t="s">
        <v>378</v>
      </c>
      <c r="H92" s="263"/>
      <c r="I92" s="263"/>
      <c r="J92" s="263"/>
    </row>
    <row r="93" spans="5:10" ht="25.5">
      <c r="E93" s="524" t="s">
        <v>379</v>
      </c>
      <c r="F93" s="524"/>
      <c r="G93" s="524"/>
      <c r="H93" s="524"/>
      <c r="I93" s="524"/>
      <c r="J93" s="524"/>
    </row>
    <row r="94" spans="5:9" ht="25.5">
      <c r="E94" s="524" t="s">
        <v>380</v>
      </c>
      <c r="F94" s="524"/>
      <c r="G94" s="524"/>
      <c r="H94" s="524"/>
      <c r="I94" s="524"/>
    </row>
    <row r="95" spans="4:10" ht="25.5">
      <c r="D95" s="1"/>
      <c r="E95" s="1"/>
      <c r="F95" s="1"/>
      <c r="G95" s="1"/>
      <c r="H95" s="1"/>
      <c r="I95" s="1"/>
      <c r="J95" s="1"/>
    </row>
    <row r="96" spans="4:10" ht="25.5">
      <c r="D96" s="1"/>
      <c r="E96" s="1"/>
      <c r="F96" s="1"/>
      <c r="G96" s="1"/>
      <c r="H96" s="1"/>
      <c r="I96" s="1"/>
      <c r="J96" s="1"/>
    </row>
    <row r="97" spans="4:10" ht="25.5">
      <c r="D97" s="1"/>
      <c r="E97" s="1"/>
      <c r="F97" s="1"/>
      <c r="G97" s="1"/>
      <c r="H97" s="1"/>
      <c r="I97" s="1"/>
      <c r="J97" s="1"/>
    </row>
    <row r="98" spans="4:10" ht="25.5">
      <c r="D98" s="1"/>
      <c r="E98" s="1"/>
      <c r="F98" s="1"/>
      <c r="G98" s="1"/>
      <c r="H98" s="1"/>
      <c r="I98" s="1"/>
      <c r="J98" s="1"/>
    </row>
  </sheetData>
  <sheetProtection/>
  <mergeCells count="39">
    <mergeCell ref="C5:J5"/>
    <mergeCell ref="C3:J3"/>
    <mergeCell ref="C4:J4"/>
    <mergeCell ref="A7:D7"/>
    <mergeCell ref="E7:G7"/>
    <mergeCell ref="C72:J72"/>
    <mergeCell ref="A19:D19"/>
    <mergeCell ref="E19:G19"/>
    <mergeCell ref="H12:J12"/>
    <mergeCell ref="C15:J15"/>
    <mergeCell ref="C16:J16"/>
    <mergeCell ref="C17:J17"/>
    <mergeCell ref="C49:J49"/>
    <mergeCell ref="C50:J50"/>
    <mergeCell ref="G47:J47"/>
    <mergeCell ref="G69:J69"/>
    <mergeCell ref="C36:J36"/>
    <mergeCell ref="C37:J37"/>
    <mergeCell ref="C38:J38"/>
    <mergeCell ref="A40:D40"/>
    <mergeCell ref="C70:J70"/>
    <mergeCell ref="C71:J71"/>
    <mergeCell ref="E33:I33"/>
    <mergeCell ref="D28:G28"/>
    <mergeCell ref="H28:I28"/>
    <mergeCell ref="D29:G29"/>
    <mergeCell ref="E32:J32"/>
    <mergeCell ref="C48:J48"/>
    <mergeCell ref="E40:G40"/>
    <mergeCell ref="E94:I94"/>
    <mergeCell ref="D89:G89"/>
    <mergeCell ref="H89:I89"/>
    <mergeCell ref="D90:G90"/>
    <mergeCell ref="E93:J93"/>
    <mergeCell ref="D62:G62"/>
    <mergeCell ref="H62:I62"/>
    <mergeCell ref="D63:G63"/>
    <mergeCell ref="E66:J66"/>
    <mergeCell ref="E67:I67"/>
  </mergeCells>
  <printOptions/>
  <pageMargins left="0.85" right="0.17" top="0.25" bottom="0.17" header="0.34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44"/>
  <sheetViews>
    <sheetView zoomScalePageLayoutView="0" workbookViewId="0" topLeftCell="A25">
      <selection activeCell="B5" sqref="B5:G5"/>
    </sheetView>
  </sheetViews>
  <sheetFormatPr defaultColWidth="9.140625" defaultRowHeight="12.75"/>
  <cols>
    <col min="1" max="1" width="4.7109375" style="11" customWidth="1"/>
    <col min="2" max="2" width="3.140625" style="11" customWidth="1"/>
    <col min="3" max="3" width="16.28125" style="11" customWidth="1"/>
    <col min="4" max="4" width="20.421875" style="11" customWidth="1"/>
    <col min="5" max="5" width="9.421875" style="11" customWidth="1"/>
    <col min="6" max="6" width="15.140625" style="11" customWidth="1"/>
    <col min="7" max="7" width="16.421875" style="11" customWidth="1"/>
    <col min="8" max="8" width="9.140625" style="11" customWidth="1"/>
    <col min="9" max="9" width="17.8515625" style="11" customWidth="1"/>
    <col min="10" max="16384" width="9.140625" style="11" customWidth="1"/>
  </cols>
  <sheetData>
    <row r="1" ht="3.75" customHeight="1"/>
    <row r="2" ht="25.5" hidden="1"/>
    <row r="3" spans="2:8" ht="24" customHeight="1">
      <c r="B3" s="25"/>
      <c r="C3" s="25"/>
      <c r="D3" s="25"/>
      <c r="E3" s="539" t="s">
        <v>326</v>
      </c>
      <c r="F3" s="539"/>
      <c r="G3" s="539"/>
      <c r="H3" s="539"/>
    </row>
    <row r="4" spans="2:8" ht="13.5" customHeight="1">
      <c r="B4" s="26"/>
      <c r="C4" s="26"/>
      <c r="D4" s="26"/>
      <c r="E4" s="26"/>
      <c r="F4" s="26"/>
      <c r="G4" s="26"/>
      <c r="H4" s="26"/>
    </row>
    <row r="5" spans="2:8" ht="27.75">
      <c r="B5" s="483" t="s">
        <v>29</v>
      </c>
      <c r="C5" s="483"/>
      <c r="D5" s="483"/>
      <c r="E5" s="483"/>
      <c r="F5" s="483"/>
      <c r="G5" s="483"/>
      <c r="H5" s="26"/>
    </row>
    <row r="6" spans="2:8" ht="27.75">
      <c r="B6" s="483" t="s">
        <v>327</v>
      </c>
      <c r="C6" s="483"/>
      <c r="D6" s="483"/>
      <c r="E6" s="483"/>
      <c r="F6" s="483"/>
      <c r="G6" s="483"/>
      <c r="H6" s="26"/>
    </row>
    <row r="7" spans="2:8" ht="27.75">
      <c r="B7" s="483" t="s">
        <v>385</v>
      </c>
      <c r="C7" s="483"/>
      <c r="D7" s="483"/>
      <c r="E7" s="483"/>
      <c r="F7" s="483"/>
      <c r="G7" s="483"/>
      <c r="H7" s="26"/>
    </row>
    <row r="8" ht="17.25" customHeight="1"/>
    <row r="9" spans="2:7" ht="25.5">
      <c r="B9" s="1"/>
      <c r="C9" s="1"/>
      <c r="D9" s="1"/>
      <c r="E9" s="1"/>
      <c r="G9" s="28" t="s">
        <v>38</v>
      </c>
    </row>
    <row r="10" spans="2:7" ht="25.5">
      <c r="B10" s="1">
        <v>1</v>
      </c>
      <c r="C10" s="1" t="s">
        <v>328</v>
      </c>
      <c r="D10" s="1"/>
      <c r="E10" s="1"/>
      <c r="G10" s="7">
        <v>25400901.08</v>
      </c>
    </row>
    <row r="11" spans="2:7" ht="25.5">
      <c r="B11" s="1">
        <v>2</v>
      </c>
      <c r="C11" s="1" t="s">
        <v>329</v>
      </c>
      <c r="D11" s="1"/>
      <c r="E11" s="1"/>
      <c r="G11" s="7">
        <v>1236475.14</v>
      </c>
    </row>
    <row r="12" spans="2:7" ht="25.5">
      <c r="B12" s="1">
        <v>3</v>
      </c>
      <c r="C12" s="1" t="s">
        <v>330</v>
      </c>
      <c r="D12" s="1"/>
      <c r="E12" s="1"/>
      <c r="G12" s="30">
        <v>10885248.42</v>
      </c>
    </row>
    <row r="13" spans="2:7" ht="25.5">
      <c r="B13" s="1">
        <v>4</v>
      </c>
      <c r="C13" s="1" t="s">
        <v>331</v>
      </c>
      <c r="D13" s="1"/>
      <c r="E13" s="1"/>
      <c r="G13" s="30"/>
    </row>
    <row r="14" spans="2:7" ht="16.5" customHeight="1">
      <c r="B14" s="1"/>
      <c r="C14" s="1"/>
      <c r="D14" s="1"/>
      <c r="E14" s="1"/>
      <c r="G14" s="23"/>
    </row>
    <row r="15" spans="2:7" ht="26.25" thickBot="1">
      <c r="B15" s="1"/>
      <c r="C15" s="1"/>
      <c r="D15" s="2" t="s">
        <v>39</v>
      </c>
      <c r="E15" s="1"/>
      <c r="G15" s="27">
        <f>SUM(G10:G13)</f>
        <v>37522624.64</v>
      </c>
    </row>
    <row r="16" spans="2:8" ht="6.75" customHeight="1" thickTop="1">
      <c r="B16" s="26"/>
      <c r="C16" s="26"/>
      <c r="D16" s="26"/>
      <c r="E16" s="26"/>
      <c r="F16" s="26"/>
      <c r="G16" s="26"/>
      <c r="H16" s="26"/>
    </row>
    <row r="17" spans="2:8" ht="26.25">
      <c r="B17" s="25"/>
      <c r="C17" s="25"/>
      <c r="D17" s="25"/>
      <c r="E17" s="25"/>
      <c r="F17" s="540" t="s">
        <v>325</v>
      </c>
      <c r="G17" s="540"/>
      <c r="H17" s="540"/>
    </row>
    <row r="18" spans="2:8" ht="12" customHeight="1" hidden="1">
      <c r="B18" s="26"/>
      <c r="C18" s="26"/>
      <c r="D18" s="26"/>
      <c r="E18" s="26"/>
      <c r="F18" s="26"/>
      <c r="G18" s="26"/>
      <c r="H18" s="26"/>
    </row>
    <row r="19" spans="2:8" ht="27.75">
      <c r="B19" s="483" t="s">
        <v>29</v>
      </c>
      <c r="C19" s="483"/>
      <c r="D19" s="483"/>
      <c r="E19" s="483"/>
      <c r="F19" s="483"/>
      <c r="G19" s="483"/>
      <c r="H19" s="26"/>
    </row>
    <row r="20" spans="2:8" ht="27.75">
      <c r="B20" s="483" t="s">
        <v>34</v>
      </c>
      <c r="C20" s="483"/>
      <c r="D20" s="483"/>
      <c r="E20" s="483"/>
      <c r="F20" s="483"/>
      <c r="G20" s="483"/>
      <c r="H20" s="26"/>
    </row>
    <row r="21" spans="2:8" ht="27.75">
      <c r="B21" s="483" t="s">
        <v>385</v>
      </c>
      <c r="C21" s="483"/>
      <c r="D21" s="483"/>
      <c r="E21" s="483"/>
      <c r="F21" s="483"/>
      <c r="G21" s="483"/>
      <c r="H21" s="26"/>
    </row>
    <row r="22" ht="5.25" customHeight="1"/>
    <row r="23" spans="2:7" ht="25.5">
      <c r="B23" s="1"/>
      <c r="C23" s="1"/>
      <c r="D23" s="1"/>
      <c r="E23" s="1"/>
      <c r="G23" s="28" t="s">
        <v>38</v>
      </c>
    </row>
    <row r="24" spans="2:7" ht="23.25" customHeight="1">
      <c r="B24" s="1">
        <v>1</v>
      </c>
      <c r="C24" s="1" t="s">
        <v>35</v>
      </c>
      <c r="D24" s="1"/>
      <c r="E24" s="1"/>
      <c r="G24" s="7">
        <v>568049</v>
      </c>
    </row>
    <row r="25" spans="2:7" ht="25.5">
      <c r="B25" s="11">
        <v>2</v>
      </c>
      <c r="C25" s="1" t="s">
        <v>36</v>
      </c>
      <c r="D25" s="1"/>
      <c r="E25" s="1"/>
      <c r="G25" s="7">
        <v>28616.71</v>
      </c>
    </row>
    <row r="26" spans="2:7" ht="25.5">
      <c r="B26" s="11">
        <v>3</v>
      </c>
      <c r="C26" s="1" t="s">
        <v>332</v>
      </c>
      <c r="D26" s="1"/>
      <c r="E26" s="1"/>
      <c r="G26" s="30">
        <v>1236475.14</v>
      </c>
    </row>
    <row r="27" spans="2:7" ht="25.5">
      <c r="B27" s="1">
        <v>4</v>
      </c>
      <c r="C27" s="1" t="s">
        <v>333</v>
      </c>
      <c r="D27" s="1"/>
      <c r="E27" s="1"/>
      <c r="G27" s="30">
        <v>12000</v>
      </c>
    </row>
    <row r="28" spans="2:7" ht="25.5">
      <c r="B28" s="1">
        <v>5</v>
      </c>
      <c r="C28" s="1" t="s">
        <v>389</v>
      </c>
      <c r="D28" s="1"/>
      <c r="E28" s="1"/>
      <c r="G28" s="30">
        <v>2564</v>
      </c>
    </row>
    <row r="29" spans="2:7" ht="25.5">
      <c r="B29" s="1">
        <v>6</v>
      </c>
      <c r="C29" s="1" t="s">
        <v>390</v>
      </c>
      <c r="D29" s="1"/>
      <c r="E29" s="1"/>
      <c r="G29" s="30">
        <v>115.5</v>
      </c>
    </row>
    <row r="30" spans="2:7" ht="26.25" thickBot="1">
      <c r="B30" s="1"/>
      <c r="C30" s="1"/>
      <c r="D30" s="2" t="s">
        <v>39</v>
      </c>
      <c r="E30" s="1"/>
      <c r="G30" s="27">
        <f>SUM(G24:G29)</f>
        <v>1847820.3499999999</v>
      </c>
    </row>
    <row r="31" ht="15.75" customHeight="1" thickTop="1"/>
    <row r="32" spans="1:10" ht="25.5">
      <c r="A32" s="263" t="s">
        <v>109</v>
      </c>
      <c r="B32" s="263"/>
      <c r="C32" s="263"/>
      <c r="D32" s="263"/>
      <c r="E32" s="270" t="s">
        <v>111</v>
      </c>
      <c r="F32" s="270"/>
      <c r="G32" s="263"/>
      <c r="H32" s="263"/>
      <c r="I32" s="263"/>
      <c r="J32" s="263"/>
    </row>
    <row r="33" spans="1:10" ht="25.5">
      <c r="A33" s="524" t="s">
        <v>110</v>
      </c>
      <c r="B33" s="524"/>
      <c r="C33" s="524"/>
      <c r="D33" s="524"/>
      <c r="E33" s="526" t="s">
        <v>112</v>
      </c>
      <c r="F33" s="526"/>
      <c r="G33" s="263"/>
      <c r="H33" s="524"/>
      <c r="I33" s="524"/>
      <c r="J33" s="524"/>
    </row>
    <row r="34" spans="1:10" ht="25.5">
      <c r="A34" s="524" t="s">
        <v>73</v>
      </c>
      <c r="B34" s="524"/>
      <c r="C34" s="524"/>
      <c r="D34" s="524"/>
      <c r="E34" s="298" t="s">
        <v>159</v>
      </c>
      <c r="F34" s="270"/>
      <c r="G34" s="263"/>
      <c r="H34" s="524"/>
      <c r="I34" s="524"/>
      <c r="J34" s="524"/>
    </row>
    <row r="35" spans="1:10" ht="24" customHeight="1">
      <c r="A35" s="285"/>
      <c r="B35" s="285"/>
      <c r="C35" s="285"/>
      <c r="D35" s="285"/>
      <c r="E35" s="298"/>
      <c r="F35" s="270"/>
      <c r="G35" s="263"/>
      <c r="H35" s="285"/>
      <c r="I35" s="285"/>
      <c r="J35" s="285"/>
    </row>
    <row r="36" spans="1:10" ht="25.5">
      <c r="A36" s="31"/>
      <c r="B36" s="263"/>
      <c r="C36" s="263"/>
      <c r="D36" s="263" t="s">
        <v>373</v>
      </c>
      <c r="E36" s="263"/>
      <c r="F36" s="263"/>
      <c r="G36" s="263"/>
      <c r="H36" s="80"/>
      <c r="I36" s="31"/>
      <c r="J36" s="31"/>
    </row>
    <row r="37" spans="2:8" ht="27.75">
      <c r="B37" s="524" t="s">
        <v>156</v>
      </c>
      <c r="C37" s="524"/>
      <c r="D37" s="524"/>
      <c r="E37" s="524"/>
      <c r="F37" s="524"/>
      <c r="G37" s="524"/>
      <c r="H37" s="26"/>
    </row>
    <row r="38" spans="2:6" ht="25.5">
      <c r="B38" s="524" t="s">
        <v>374</v>
      </c>
      <c r="C38" s="524"/>
      <c r="D38" s="524"/>
      <c r="E38" s="524"/>
      <c r="F38" s="524"/>
    </row>
    <row r="39" spans="2:7" ht="25.5">
      <c r="B39" s="1"/>
      <c r="C39" s="1"/>
      <c r="D39" s="1"/>
      <c r="E39" s="1"/>
      <c r="F39" s="28"/>
      <c r="G39" s="1"/>
    </row>
    <row r="40" spans="2:7" ht="25.5">
      <c r="B40" s="1"/>
      <c r="C40" s="1"/>
      <c r="D40" s="1"/>
      <c r="E40" s="1"/>
      <c r="F40" s="7"/>
      <c r="G40" s="1"/>
    </row>
    <row r="41" spans="2:7" ht="25.5">
      <c r="B41" s="1"/>
      <c r="C41" s="1"/>
      <c r="D41" s="1"/>
      <c r="E41" s="1"/>
      <c r="F41" s="30"/>
      <c r="G41" s="1"/>
    </row>
    <row r="42" spans="2:7" ht="25.5">
      <c r="B42" s="1"/>
      <c r="C42" s="1"/>
      <c r="D42" s="1"/>
      <c r="E42" s="1"/>
      <c r="F42" s="30"/>
      <c r="G42" s="1"/>
    </row>
    <row r="43" spans="2:7" ht="25.5">
      <c r="B43" s="1"/>
      <c r="C43" s="1"/>
      <c r="D43" s="2"/>
      <c r="E43" s="1"/>
      <c r="F43" s="60"/>
      <c r="G43" s="1"/>
    </row>
    <row r="44" spans="2:7" ht="25.5">
      <c r="B44" s="1"/>
      <c r="C44" s="1"/>
      <c r="D44" s="2"/>
      <c r="E44" s="1"/>
      <c r="F44" s="60"/>
      <c r="G44" s="1"/>
    </row>
  </sheetData>
  <sheetProtection/>
  <mergeCells count="15">
    <mergeCell ref="B37:G37"/>
    <mergeCell ref="H34:J34"/>
    <mergeCell ref="B5:G5"/>
    <mergeCell ref="B6:G6"/>
    <mergeCell ref="B7:G7"/>
    <mergeCell ref="B38:F38"/>
    <mergeCell ref="B20:G20"/>
    <mergeCell ref="B21:G21"/>
    <mergeCell ref="A34:D34"/>
    <mergeCell ref="E3:H3"/>
    <mergeCell ref="A33:D33"/>
    <mergeCell ref="E33:F33"/>
    <mergeCell ref="H33:J33"/>
    <mergeCell ref="B19:G19"/>
    <mergeCell ref="F17:H17"/>
  </mergeCells>
  <printOptions/>
  <pageMargins left="0.73" right="0" top="0.25" bottom="0.17" header="0.34" footer="0.1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B1">
      <selection activeCell="B4" sqref="B4:H4"/>
    </sheetView>
  </sheetViews>
  <sheetFormatPr defaultColWidth="9.140625" defaultRowHeight="12.75"/>
  <cols>
    <col min="1" max="1" width="5.8515625" style="11" hidden="1" customWidth="1"/>
    <col min="2" max="2" width="16.28125" style="11" customWidth="1"/>
    <col min="3" max="3" width="13.8515625" style="11" customWidth="1"/>
    <col min="4" max="4" width="12.7109375" style="11" customWidth="1"/>
    <col min="5" max="5" width="11.421875" style="11" customWidth="1"/>
    <col min="6" max="6" width="14.00390625" style="11" customWidth="1"/>
    <col min="7" max="7" width="19.421875" style="11" customWidth="1"/>
    <col min="8" max="8" width="13.28125" style="11" customWidth="1"/>
    <col min="9" max="9" width="9.140625" style="11" customWidth="1"/>
    <col min="10" max="10" width="10.28125" style="11" bestFit="1" customWidth="1"/>
    <col min="11" max="16384" width="9.140625" style="11" customWidth="1"/>
  </cols>
  <sheetData>
    <row r="1" spans="1:5" ht="18" customHeight="1">
      <c r="A1" s="6"/>
      <c r="B1" s="6"/>
      <c r="C1" s="6"/>
      <c r="D1" s="6"/>
      <c r="E1" s="6"/>
    </row>
    <row r="2" spans="2:9" ht="25.5">
      <c r="B2" s="542" t="s">
        <v>29</v>
      </c>
      <c r="C2" s="542"/>
      <c r="D2" s="542"/>
      <c r="E2" s="542"/>
      <c r="F2" s="542"/>
      <c r="G2" s="542"/>
      <c r="H2" s="542"/>
      <c r="I2" s="32"/>
    </row>
    <row r="3" spans="2:9" ht="25.5">
      <c r="B3" s="542" t="s">
        <v>40</v>
      </c>
      <c r="C3" s="542"/>
      <c r="D3" s="542"/>
      <c r="E3" s="542"/>
      <c r="F3" s="542"/>
      <c r="G3" s="542"/>
      <c r="H3" s="542"/>
      <c r="I3" s="32"/>
    </row>
    <row r="4" spans="2:9" ht="25.5">
      <c r="B4" s="542" t="s">
        <v>385</v>
      </c>
      <c r="C4" s="542"/>
      <c r="D4" s="542"/>
      <c r="E4" s="542"/>
      <c r="F4" s="542"/>
      <c r="G4" s="542"/>
      <c r="H4" s="542"/>
      <c r="I4" s="32"/>
    </row>
    <row r="5" spans="2:9" ht="25.5">
      <c r="B5" s="32"/>
      <c r="C5" s="32"/>
      <c r="D5" s="32"/>
      <c r="E5" s="32"/>
      <c r="F5" s="32"/>
      <c r="G5" s="32"/>
      <c r="H5" s="32"/>
      <c r="I5" s="32"/>
    </row>
    <row r="6" spans="2:9" ht="25.5">
      <c r="B6" s="33" t="s">
        <v>41</v>
      </c>
      <c r="C6" s="33" t="s">
        <v>42</v>
      </c>
      <c r="D6" s="33" t="s">
        <v>44</v>
      </c>
      <c r="E6" s="33" t="s">
        <v>46</v>
      </c>
      <c r="F6" s="33" t="s">
        <v>47</v>
      </c>
      <c r="G6" s="33" t="s">
        <v>49</v>
      </c>
      <c r="H6" s="33" t="s">
        <v>50</v>
      </c>
      <c r="I6" s="32"/>
    </row>
    <row r="7" spans="2:9" ht="25.5">
      <c r="B7" s="34"/>
      <c r="C7" s="34" t="s">
        <v>43</v>
      </c>
      <c r="D7" s="34" t="s">
        <v>45</v>
      </c>
      <c r="E7" s="34" t="s">
        <v>45</v>
      </c>
      <c r="F7" s="34" t="s">
        <v>48</v>
      </c>
      <c r="G7" s="34"/>
      <c r="H7" s="34"/>
      <c r="I7" s="32"/>
    </row>
    <row r="8" spans="2:9" ht="25.5">
      <c r="B8" s="35" t="s">
        <v>51</v>
      </c>
      <c r="C8" s="38"/>
      <c r="D8" s="38"/>
      <c r="E8" s="38"/>
      <c r="F8" s="38"/>
      <c r="G8" s="39" t="s">
        <v>65</v>
      </c>
      <c r="H8" s="39">
        <v>2188599</v>
      </c>
      <c r="I8" s="32"/>
    </row>
    <row r="9" spans="2:8" ht="25.5">
      <c r="B9" s="36" t="s">
        <v>52</v>
      </c>
      <c r="C9" s="29"/>
      <c r="D9" s="29"/>
      <c r="E9" s="29"/>
      <c r="F9" s="29">
        <f>+C9+D9-E9</f>
        <v>0</v>
      </c>
      <c r="G9" s="29" t="s">
        <v>66</v>
      </c>
      <c r="H9" s="29"/>
    </row>
    <row r="10" spans="2:8" ht="25.5">
      <c r="B10" s="36" t="s">
        <v>53</v>
      </c>
      <c r="C10" s="29">
        <v>6693905</v>
      </c>
      <c r="D10" s="29"/>
      <c r="E10" s="29"/>
      <c r="F10" s="29">
        <f aca="true" t="shared" si="0" ref="F10:F22">+C10+D10-E10</f>
        <v>6693905</v>
      </c>
      <c r="G10" s="29" t="s">
        <v>67</v>
      </c>
      <c r="H10" s="29">
        <v>2210993.33</v>
      </c>
    </row>
    <row r="11" spans="2:8" ht="25.5">
      <c r="B11" s="36" t="s">
        <v>54</v>
      </c>
      <c r="C11" s="29"/>
      <c r="D11" s="29"/>
      <c r="E11" s="29"/>
      <c r="F11" s="29">
        <f t="shared" si="0"/>
        <v>0</v>
      </c>
      <c r="G11" s="29" t="s">
        <v>68</v>
      </c>
      <c r="H11" s="29">
        <v>1213505</v>
      </c>
    </row>
    <row r="12" spans="2:8" ht="25.5">
      <c r="B12" s="36" t="s">
        <v>55</v>
      </c>
      <c r="C12" s="29"/>
      <c r="D12" s="29"/>
      <c r="E12" s="29"/>
      <c r="F12" s="29">
        <f t="shared" si="0"/>
        <v>0</v>
      </c>
      <c r="G12" s="29" t="s">
        <v>71</v>
      </c>
      <c r="H12" s="29"/>
    </row>
    <row r="13" spans="2:8" ht="25.5">
      <c r="B13" s="36" t="s">
        <v>56</v>
      </c>
      <c r="C13" s="29"/>
      <c r="D13" s="29"/>
      <c r="E13" s="29"/>
      <c r="F13" s="29">
        <f t="shared" si="0"/>
        <v>0</v>
      </c>
      <c r="G13" s="29" t="s">
        <v>69</v>
      </c>
      <c r="H13" s="29">
        <v>544640</v>
      </c>
    </row>
    <row r="14" spans="2:8" ht="25.5">
      <c r="B14" s="36" t="s">
        <v>57</v>
      </c>
      <c r="C14" s="29"/>
      <c r="D14" s="29"/>
      <c r="E14" s="29"/>
      <c r="F14" s="29">
        <f t="shared" si="0"/>
        <v>0</v>
      </c>
      <c r="G14" s="29" t="s">
        <v>70</v>
      </c>
      <c r="H14" s="29">
        <v>11785850</v>
      </c>
    </row>
    <row r="15" spans="2:8" ht="25.5">
      <c r="B15" s="36" t="s">
        <v>58</v>
      </c>
      <c r="C15" s="29"/>
      <c r="D15" s="29"/>
      <c r="E15" s="29"/>
      <c r="F15" s="29">
        <f t="shared" si="0"/>
        <v>0</v>
      </c>
      <c r="G15" s="29"/>
      <c r="H15" s="29"/>
    </row>
    <row r="16" spans="2:8" ht="25.5">
      <c r="B16" s="36" t="s">
        <v>59</v>
      </c>
      <c r="C16" s="29">
        <v>2542563.33</v>
      </c>
      <c r="D16" s="29"/>
      <c r="E16" s="29"/>
      <c r="F16" s="29">
        <f t="shared" si="0"/>
        <v>2542563.33</v>
      </c>
      <c r="G16" s="29"/>
      <c r="H16" s="29"/>
    </row>
    <row r="17" spans="2:8" ht="25.5">
      <c r="B17" s="36" t="s">
        <v>61</v>
      </c>
      <c r="C17" s="29">
        <v>2552350</v>
      </c>
      <c r="D17" s="29">
        <v>430000</v>
      </c>
      <c r="E17" s="29"/>
      <c r="F17" s="29">
        <f t="shared" si="0"/>
        <v>2982350</v>
      </c>
      <c r="G17" s="29"/>
      <c r="H17" s="29"/>
    </row>
    <row r="18" spans="2:8" ht="25.5">
      <c r="B18" s="36" t="s">
        <v>60</v>
      </c>
      <c r="C18" s="29">
        <v>115010</v>
      </c>
      <c r="D18" s="29"/>
      <c r="E18" s="29"/>
      <c r="F18" s="29">
        <f t="shared" si="0"/>
        <v>115010</v>
      </c>
      <c r="G18" s="29"/>
      <c r="H18" s="29"/>
    </row>
    <row r="19" spans="2:8" ht="25.5">
      <c r="B19" s="36" t="s">
        <v>62</v>
      </c>
      <c r="C19" s="29">
        <v>225460</v>
      </c>
      <c r="D19" s="29"/>
      <c r="E19" s="29"/>
      <c r="F19" s="29">
        <f t="shared" si="0"/>
        <v>225460</v>
      </c>
      <c r="G19" s="29"/>
      <c r="H19" s="29"/>
    </row>
    <row r="20" spans="2:8" ht="25.5">
      <c r="B20" s="36" t="s">
        <v>63</v>
      </c>
      <c r="C20" s="29">
        <v>5037199</v>
      </c>
      <c r="D20" s="29"/>
      <c r="E20" s="29"/>
      <c r="F20" s="29">
        <f t="shared" si="0"/>
        <v>5037199</v>
      </c>
      <c r="G20" s="29"/>
      <c r="H20" s="29"/>
    </row>
    <row r="21" spans="2:8" ht="25.5">
      <c r="B21" s="36" t="s">
        <v>135</v>
      </c>
      <c r="C21" s="29">
        <v>82000</v>
      </c>
      <c r="D21" s="29"/>
      <c r="E21" s="29"/>
      <c r="F21" s="29">
        <f t="shared" si="0"/>
        <v>82000</v>
      </c>
      <c r="G21" s="29"/>
      <c r="H21" s="29"/>
    </row>
    <row r="22" spans="2:8" ht="25.5">
      <c r="B22" s="37" t="s">
        <v>64</v>
      </c>
      <c r="C22" s="40">
        <v>265100</v>
      </c>
      <c r="D22" s="40"/>
      <c r="E22" s="40"/>
      <c r="F22" s="29">
        <f t="shared" si="0"/>
        <v>265100</v>
      </c>
      <c r="G22" s="40"/>
      <c r="H22" s="40"/>
    </row>
    <row r="23" spans="3:8" ht="26.25" thickBot="1">
      <c r="C23" s="84">
        <f>SUM(C8:C22)</f>
        <v>17513587.33</v>
      </c>
      <c r="D23" s="84">
        <f>SUM(D8:D22)</f>
        <v>430000</v>
      </c>
      <c r="E23" s="84">
        <f>SUM(E8:E22)</f>
        <v>0</v>
      </c>
      <c r="F23" s="84">
        <f>SUM(F8:F22)</f>
        <v>17943587.33</v>
      </c>
      <c r="G23" s="85"/>
      <c r="H23" s="84">
        <f>SUM(H8:H22)</f>
        <v>17943587.33</v>
      </c>
    </row>
    <row r="24" spans="3:8" ht="26.25" thickTop="1">
      <c r="C24" s="41"/>
      <c r="D24" s="41"/>
      <c r="E24" s="41"/>
      <c r="F24" s="41"/>
      <c r="G24" s="41"/>
      <c r="H24" s="41"/>
    </row>
    <row r="25" spans="3:8" ht="25.5">
      <c r="C25" s="41"/>
      <c r="D25" s="41"/>
      <c r="E25" s="41"/>
      <c r="F25" s="41"/>
      <c r="G25" s="41"/>
      <c r="H25" s="41"/>
    </row>
    <row r="26" spans="2:8" ht="25.5">
      <c r="B26" s="11" t="s">
        <v>74</v>
      </c>
      <c r="C26" s="41"/>
      <c r="D26" s="41"/>
      <c r="E26" s="41"/>
      <c r="F26" s="41"/>
      <c r="G26" s="41"/>
      <c r="H26" s="41"/>
    </row>
    <row r="27" spans="2:8" ht="25.5">
      <c r="B27" s="541" t="s">
        <v>72</v>
      </c>
      <c r="C27" s="541"/>
      <c r="D27" s="543" t="s">
        <v>75</v>
      </c>
      <c r="E27" s="543"/>
      <c r="F27" s="543"/>
      <c r="G27" s="543" t="s">
        <v>157</v>
      </c>
      <c r="H27" s="543"/>
    </row>
    <row r="28" spans="2:8" ht="25.5">
      <c r="B28" s="541" t="s">
        <v>73</v>
      </c>
      <c r="C28" s="541"/>
      <c r="D28" s="541" t="s">
        <v>76</v>
      </c>
      <c r="E28" s="541"/>
      <c r="F28" s="541"/>
      <c r="G28" s="541" t="s">
        <v>77</v>
      </c>
      <c r="H28" s="541"/>
    </row>
    <row r="29" spans="2:8" ht="25.5">
      <c r="B29" s="31"/>
      <c r="C29" s="31"/>
      <c r="D29" s="31"/>
      <c r="E29" s="31"/>
      <c r="F29" s="31"/>
      <c r="G29" s="31"/>
      <c r="H29" s="31"/>
    </row>
  </sheetData>
  <sheetProtection/>
  <mergeCells count="9">
    <mergeCell ref="B28:C28"/>
    <mergeCell ref="B2:H2"/>
    <mergeCell ref="B3:H3"/>
    <mergeCell ref="B4:H4"/>
    <mergeCell ref="B27:C27"/>
    <mergeCell ref="G27:H27"/>
    <mergeCell ref="G28:H28"/>
    <mergeCell ref="D27:F27"/>
    <mergeCell ref="D28:F28"/>
  </mergeCells>
  <printOptions/>
  <pageMargins left="0.25" right="0" top="0.5" bottom="0" header="0.34" footer="0.1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4"/>
  <sheetViews>
    <sheetView tabSelected="1" view="pageBreakPreview" zoomScaleSheetLayoutView="100" zoomScalePageLayoutView="0" workbookViewId="0" topLeftCell="E1">
      <selection activeCell="J4" sqref="J4:L4"/>
    </sheetView>
  </sheetViews>
  <sheetFormatPr defaultColWidth="9.140625" defaultRowHeight="12.75"/>
  <cols>
    <col min="1" max="1" width="0.85546875" style="0" hidden="1" customWidth="1"/>
    <col min="2" max="2" width="2.140625" style="0" hidden="1" customWidth="1"/>
    <col min="3" max="3" width="1.7109375" style="0" hidden="1" customWidth="1"/>
    <col min="4" max="4" width="3.7109375" style="0" hidden="1" customWidth="1"/>
    <col min="5" max="5" width="3.00390625" style="0" customWidth="1"/>
    <col min="6" max="6" width="0.13671875" style="0" hidden="1" customWidth="1"/>
    <col min="7" max="7" width="1.421875" style="0" hidden="1" customWidth="1"/>
    <col min="8" max="8" width="57.57421875" style="0" customWidth="1"/>
    <col min="9" max="9" width="8.7109375" style="0" customWidth="1"/>
    <col min="10" max="10" width="15.8515625" style="0" customWidth="1"/>
    <col min="11" max="11" width="1.28515625" style="0" customWidth="1"/>
    <col min="12" max="12" width="16.28125" style="0" customWidth="1"/>
    <col min="13" max="13" width="16.57421875" style="0" customWidth="1"/>
  </cols>
  <sheetData>
    <row r="1" spans="5:12" ht="22.5">
      <c r="E1" s="550" t="s">
        <v>29</v>
      </c>
      <c r="F1" s="550"/>
      <c r="G1" s="550"/>
      <c r="H1" s="550"/>
      <c r="I1" s="550"/>
      <c r="J1" s="550"/>
      <c r="K1" s="550"/>
      <c r="L1" s="550"/>
    </row>
    <row r="2" spans="5:12" ht="22.5">
      <c r="E2" s="551" t="s">
        <v>440</v>
      </c>
      <c r="F2" s="551"/>
      <c r="G2" s="551"/>
      <c r="H2" s="551"/>
      <c r="I2" s="551"/>
      <c r="J2" s="551"/>
      <c r="K2" s="551"/>
      <c r="L2" s="551"/>
    </row>
    <row r="3" spans="5:12" ht="31.5" customHeight="1">
      <c r="E3" s="551" t="s">
        <v>441</v>
      </c>
      <c r="F3" s="551"/>
      <c r="G3" s="551"/>
      <c r="H3" s="551"/>
      <c r="I3" s="551"/>
      <c r="J3" s="551"/>
      <c r="K3" s="551"/>
      <c r="L3" s="551"/>
    </row>
    <row r="4" spans="5:12" ht="21.75">
      <c r="E4" s="371"/>
      <c r="F4" s="371"/>
      <c r="G4" s="371"/>
      <c r="H4" s="371"/>
      <c r="I4" s="371"/>
      <c r="J4" s="555"/>
      <c r="K4" s="555"/>
      <c r="L4" s="555"/>
    </row>
    <row r="5" spans="5:12" ht="19.5" thickBot="1">
      <c r="E5" s="371"/>
      <c r="F5" s="371"/>
      <c r="G5" s="371"/>
      <c r="H5" s="371"/>
      <c r="I5" s="371"/>
      <c r="J5" s="372"/>
      <c r="K5" s="391"/>
      <c r="L5" s="372"/>
    </row>
    <row r="6" spans="5:12" ht="23.25" thickTop="1">
      <c r="E6" s="544" t="s">
        <v>4</v>
      </c>
      <c r="F6" s="545"/>
      <c r="G6" s="545"/>
      <c r="H6" s="546"/>
      <c r="I6" s="552" t="s">
        <v>82</v>
      </c>
      <c r="J6" s="410" t="s">
        <v>7</v>
      </c>
      <c r="K6" s="438"/>
      <c r="L6" s="472" t="s">
        <v>100</v>
      </c>
    </row>
    <row r="7" spans="5:12" ht="23.25" thickBot="1">
      <c r="E7" s="547"/>
      <c r="F7" s="548"/>
      <c r="G7" s="548"/>
      <c r="H7" s="549"/>
      <c r="I7" s="553"/>
      <c r="J7" s="411" t="s">
        <v>6</v>
      </c>
      <c r="K7" s="438"/>
      <c r="L7" s="444" t="s">
        <v>6</v>
      </c>
    </row>
    <row r="8" spans="5:12" ht="23.25" thickTop="1">
      <c r="E8" s="374" t="s">
        <v>442</v>
      </c>
      <c r="F8" s="374"/>
      <c r="G8" s="374"/>
      <c r="H8" s="375"/>
      <c r="I8" s="376"/>
      <c r="J8" s="409"/>
      <c r="K8" s="439"/>
      <c r="L8" s="440"/>
    </row>
    <row r="9" spans="5:12" ht="22.5">
      <c r="E9" s="374" t="s">
        <v>464</v>
      </c>
      <c r="F9" s="374"/>
      <c r="G9" s="374"/>
      <c r="H9" s="377"/>
      <c r="I9" s="376"/>
      <c r="J9" s="409"/>
      <c r="K9" s="439"/>
      <c r="L9" s="448"/>
    </row>
    <row r="10" spans="5:12" ht="21.75">
      <c r="E10" s="378">
        <v>1</v>
      </c>
      <c r="F10" s="378"/>
      <c r="G10" s="378"/>
      <c r="H10" s="376" t="s">
        <v>101</v>
      </c>
      <c r="I10" s="379">
        <v>411000</v>
      </c>
      <c r="J10" s="409">
        <v>30000</v>
      </c>
      <c r="K10" s="439"/>
      <c r="L10" s="473">
        <v>34718.5</v>
      </c>
    </row>
    <row r="11" spans="5:12" ht="21.75">
      <c r="E11" s="378">
        <v>2</v>
      </c>
      <c r="F11" s="378"/>
      <c r="G11" s="378"/>
      <c r="H11" s="376" t="s">
        <v>90</v>
      </c>
      <c r="I11" s="379">
        <v>411002</v>
      </c>
      <c r="J11" s="409">
        <v>207000</v>
      </c>
      <c r="K11" s="439"/>
      <c r="L11" s="473">
        <v>210468.09</v>
      </c>
    </row>
    <row r="12" spans="5:12" ht="21.75">
      <c r="E12" s="378">
        <v>3</v>
      </c>
      <c r="F12" s="378"/>
      <c r="G12" s="378"/>
      <c r="H12" s="376" t="s">
        <v>89</v>
      </c>
      <c r="I12" s="379">
        <v>411003</v>
      </c>
      <c r="J12" s="409">
        <v>3300</v>
      </c>
      <c r="K12" s="439"/>
      <c r="L12" s="473">
        <v>4304</v>
      </c>
    </row>
    <row r="13" spans="5:12" ht="21.75">
      <c r="E13" s="381">
        <v>4</v>
      </c>
      <c r="F13" s="381"/>
      <c r="G13" s="381"/>
      <c r="H13" s="376" t="s">
        <v>227</v>
      </c>
      <c r="I13" s="379">
        <v>411004</v>
      </c>
      <c r="J13" s="409">
        <v>1300</v>
      </c>
      <c r="K13" s="439"/>
      <c r="L13" s="473">
        <v>1690</v>
      </c>
    </row>
    <row r="14" spans="5:12" ht="22.5">
      <c r="E14" s="381"/>
      <c r="F14" s="381"/>
      <c r="G14" s="381"/>
      <c r="H14" s="382" t="s">
        <v>78</v>
      </c>
      <c r="I14" s="383"/>
      <c r="J14" s="412">
        <f>SUM(J10:J13)</f>
        <v>241600</v>
      </c>
      <c r="K14" s="440"/>
      <c r="L14" s="446">
        <f>SUM(L10:L13)</f>
        <v>251180.59</v>
      </c>
    </row>
    <row r="15" spans="5:12" ht="22.5">
      <c r="E15" s="384" t="s">
        <v>102</v>
      </c>
      <c r="F15" s="384"/>
      <c r="G15" s="384"/>
      <c r="H15" s="376"/>
      <c r="I15" s="383"/>
      <c r="J15" s="409"/>
      <c r="K15" s="439"/>
      <c r="L15" s="380"/>
    </row>
    <row r="16" spans="5:12" ht="21.75">
      <c r="E16" s="381">
        <v>1</v>
      </c>
      <c r="F16" s="381"/>
      <c r="G16" s="381"/>
      <c r="H16" s="376" t="s">
        <v>228</v>
      </c>
      <c r="I16" s="383">
        <v>412101</v>
      </c>
      <c r="J16" s="409">
        <v>2000</v>
      </c>
      <c r="K16" s="439"/>
      <c r="L16" s="380">
        <v>2580</v>
      </c>
    </row>
    <row r="17" spans="5:12" ht="21.75">
      <c r="E17" s="381">
        <v>2</v>
      </c>
      <c r="F17" s="381"/>
      <c r="G17" s="381"/>
      <c r="H17" s="376" t="s">
        <v>132</v>
      </c>
      <c r="I17" s="383">
        <v>412108</v>
      </c>
      <c r="J17" s="409">
        <v>46000</v>
      </c>
      <c r="K17" s="439"/>
      <c r="L17" s="380">
        <v>50400</v>
      </c>
    </row>
    <row r="18" spans="5:12" ht="21.75">
      <c r="E18" s="381">
        <v>3</v>
      </c>
      <c r="F18" s="381"/>
      <c r="G18" s="381"/>
      <c r="H18" s="376" t="s">
        <v>229</v>
      </c>
      <c r="I18" s="383">
        <v>412210</v>
      </c>
      <c r="J18" s="409">
        <v>50000</v>
      </c>
      <c r="K18" s="439"/>
      <c r="L18" s="380">
        <v>0</v>
      </c>
    </row>
    <row r="19" spans="5:12" ht="21.75">
      <c r="E19" s="381">
        <v>4</v>
      </c>
      <c r="F19" s="381"/>
      <c r="G19" s="381"/>
      <c r="H19" s="376" t="s">
        <v>130</v>
      </c>
      <c r="I19" s="383">
        <v>412303</v>
      </c>
      <c r="J19" s="409">
        <v>91470</v>
      </c>
      <c r="K19" s="439"/>
      <c r="L19" s="380">
        <v>172940</v>
      </c>
    </row>
    <row r="20" spans="5:12" ht="21.75">
      <c r="E20" s="381">
        <v>5</v>
      </c>
      <c r="F20" s="381"/>
      <c r="G20" s="381"/>
      <c r="H20" s="376" t="s">
        <v>337</v>
      </c>
      <c r="I20" s="385">
        <v>416000</v>
      </c>
      <c r="J20" s="409"/>
      <c r="K20" s="439"/>
      <c r="L20" s="380">
        <v>3400</v>
      </c>
    </row>
    <row r="21" spans="5:12" ht="21.75">
      <c r="E21" s="381">
        <v>6</v>
      </c>
      <c r="F21" s="381"/>
      <c r="G21" s="381"/>
      <c r="H21" s="376" t="s">
        <v>412</v>
      </c>
      <c r="I21" s="385">
        <v>416000</v>
      </c>
      <c r="J21" s="409">
        <v>1900</v>
      </c>
      <c r="K21" s="439"/>
      <c r="L21" s="380">
        <v>0</v>
      </c>
    </row>
    <row r="22" spans="5:12" ht="21.75">
      <c r="E22" s="381">
        <v>7</v>
      </c>
      <c r="F22" s="381"/>
      <c r="G22" s="381"/>
      <c r="H22" s="376" t="s">
        <v>396</v>
      </c>
      <c r="I22" s="385">
        <v>416001</v>
      </c>
      <c r="J22" s="409"/>
      <c r="K22" s="439"/>
      <c r="L22" s="380">
        <v>150</v>
      </c>
    </row>
    <row r="23" spans="5:12" ht="22.5">
      <c r="E23" s="381"/>
      <c r="F23" s="381"/>
      <c r="G23" s="381"/>
      <c r="H23" s="373" t="s">
        <v>78</v>
      </c>
      <c r="I23" s="385"/>
      <c r="J23" s="412">
        <f>SUM(J16:J22)</f>
        <v>191370</v>
      </c>
      <c r="K23" s="440"/>
      <c r="L23" s="415">
        <f>SUM(L16:L22)</f>
        <v>229470</v>
      </c>
    </row>
    <row r="24" spans="5:12" ht="22.5">
      <c r="E24" s="384" t="s">
        <v>103</v>
      </c>
      <c r="F24" s="384"/>
      <c r="G24" s="384"/>
      <c r="H24" s="373"/>
      <c r="I24" s="385"/>
      <c r="J24" s="409"/>
      <c r="K24" s="439"/>
      <c r="L24" s="380"/>
    </row>
    <row r="25" spans="5:12" ht="21.75">
      <c r="E25" s="386"/>
      <c r="F25" s="386"/>
      <c r="G25" s="386"/>
      <c r="H25" s="376" t="s">
        <v>98</v>
      </c>
      <c r="I25" s="385">
        <v>413003</v>
      </c>
      <c r="J25" s="409">
        <v>115000</v>
      </c>
      <c r="K25" s="439"/>
      <c r="L25" s="380">
        <v>244197.78</v>
      </c>
    </row>
    <row r="26" spans="5:12" ht="22.5">
      <c r="E26" s="386"/>
      <c r="F26" s="386"/>
      <c r="G26" s="386"/>
      <c r="H26" s="373" t="s">
        <v>78</v>
      </c>
      <c r="I26" s="387"/>
      <c r="J26" s="412">
        <f>SUM(J24:J25)</f>
        <v>115000</v>
      </c>
      <c r="K26" s="440"/>
      <c r="L26" s="416">
        <f>SUM(L25)</f>
        <v>244197.78</v>
      </c>
    </row>
    <row r="27" spans="5:12" ht="22.5">
      <c r="E27" s="388" t="s">
        <v>104</v>
      </c>
      <c r="F27" s="388"/>
      <c r="G27" s="388"/>
      <c r="H27" s="376"/>
      <c r="I27" s="387"/>
      <c r="J27" s="409"/>
      <c r="K27" s="439"/>
      <c r="L27" s="380"/>
    </row>
    <row r="28" spans="5:12" ht="21.75">
      <c r="E28" s="378"/>
      <c r="F28" s="378"/>
      <c r="G28" s="378"/>
      <c r="H28" s="376" t="s">
        <v>88</v>
      </c>
      <c r="I28" s="387">
        <v>415004</v>
      </c>
      <c r="J28" s="409">
        <v>158200</v>
      </c>
      <c r="K28" s="439"/>
      <c r="L28" s="380">
        <v>67000</v>
      </c>
    </row>
    <row r="29" spans="5:12" ht="21.75">
      <c r="E29" s="378"/>
      <c r="F29" s="378"/>
      <c r="G29" s="378"/>
      <c r="H29" s="376" t="s">
        <v>230</v>
      </c>
      <c r="I29" s="387">
        <v>415999</v>
      </c>
      <c r="J29" s="409">
        <v>540</v>
      </c>
      <c r="K29" s="439"/>
      <c r="L29" s="380">
        <v>20</v>
      </c>
    </row>
    <row r="30" spans="5:12" ht="23.25" thickBot="1">
      <c r="E30" s="378"/>
      <c r="F30" s="378"/>
      <c r="G30" s="378"/>
      <c r="H30" s="373" t="s">
        <v>78</v>
      </c>
      <c r="I30" s="476"/>
      <c r="J30" s="413">
        <f>SUM(J27:J29)</f>
        <v>158740</v>
      </c>
      <c r="K30" s="441"/>
      <c r="L30" s="417">
        <f>SUM(L27:L29)</f>
        <v>67020</v>
      </c>
    </row>
    <row r="31" spans="5:12" ht="22.5">
      <c r="E31" s="378"/>
      <c r="F31" s="378"/>
      <c r="G31" s="378"/>
      <c r="H31" s="390"/>
      <c r="I31" s="391"/>
      <c r="J31" s="391"/>
      <c r="K31" s="391"/>
      <c r="L31" s="391"/>
    </row>
    <row r="32" spans="5:12" ht="22.5">
      <c r="E32" s="378"/>
      <c r="F32" s="378"/>
      <c r="G32" s="378"/>
      <c r="H32" s="390"/>
      <c r="I32" s="391"/>
      <c r="J32" s="391"/>
      <c r="K32" s="391"/>
      <c r="L32" s="391"/>
    </row>
    <row r="33" spans="5:12" ht="22.5">
      <c r="E33" s="378"/>
      <c r="F33" s="378"/>
      <c r="G33" s="378"/>
      <c r="H33" s="390"/>
      <c r="I33" s="391"/>
      <c r="J33" s="391"/>
      <c r="K33" s="391"/>
      <c r="L33" s="391"/>
    </row>
    <row r="34" spans="5:12" ht="22.5">
      <c r="E34" s="378"/>
      <c r="F34" s="378"/>
      <c r="G34" s="378"/>
      <c r="H34" s="390"/>
      <c r="I34" s="391"/>
      <c r="J34" s="391"/>
      <c r="K34" s="391"/>
      <c r="L34" s="391"/>
    </row>
    <row r="35" spans="5:12" ht="22.5">
      <c r="E35" s="378"/>
      <c r="F35" s="378"/>
      <c r="G35" s="378"/>
      <c r="H35" s="390"/>
      <c r="I35" s="391"/>
      <c r="J35" s="391"/>
      <c r="K35" s="391"/>
      <c r="L35" s="391"/>
    </row>
    <row r="36" spans="5:12" ht="22.5">
      <c r="E36" s="378"/>
      <c r="F36" s="378"/>
      <c r="G36" s="378"/>
      <c r="H36" s="390"/>
      <c r="I36" s="391"/>
      <c r="J36" s="391"/>
      <c r="K36" s="391"/>
      <c r="L36" s="391"/>
    </row>
    <row r="37" spans="5:12" ht="22.5">
      <c r="E37" s="378"/>
      <c r="F37" s="378"/>
      <c r="G37" s="378"/>
      <c r="H37" s="390"/>
      <c r="I37" s="391"/>
      <c r="J37" s="391"/>
      <c r="K37" s="391"/>
      <c r="L37" s="391"/>
    </row>
    <row r="38" spans="5:12" ht="22.5">
      <c r="E38" s="378"/>
      <c r="F38" s="378"/>
      <c r="G38" s="378"/>
      <c r="H38" s="390"/>
      <c r="I38" s="390" t="s">
        <v>3</v>
      </c>
      <c r="J38" s="391"/>
      <c r="K38" s="391"/>
      <c r="L38" s="391"/>
    </row>
    <row r="39" spans="5:12" ht="23.25" thickBot="1">
      <c r="E39" s="378"/>
      <c r="F39" s="378"/>
      <c r="G39" s="378"/>
      <c r="H39" s="390"/>
      <c r="I39" s="391"/>
      <c r="J39" s="391"/>
      <c r="K39" s="391"/>
      <c r="L39" s="391"/>
    </row>
    <row r="40" spans="5:12" ht="22.5">
      <c r="E40" s="544" t="s">
        <v>4</v>
      </c>
      <c r="F40" s="545"/>
      <c r="G40" s="545"/>
      <c r="H40" s="546"/>
      <c r="I40" s="552" t="s">
        <v>82</v>
      </c>
      <c r="J40" s="443" t="s">
        <v>7</v>
      </c>
      <c r="K40" s="373"/>
      <c r="L40" s="418" t="s">
        <v>100</v>
      </c>
    </row>
    <row r="41" spans="5:12" ht="23.25" thickBot="1">
      <c r="E41" s="547"/>
      <c r="F41" s="548"/>
      <c r="G41" s="548"/>
      <c r="H41" s="549"/>
      <c r="I41" s="553"/>
      <c r="J41" s="444" t="s">
        <v>6</v>
      </c>
      <c r="K41" s="373"/>
      <c r="L41" s="419" t="s">
        <v>6</v>
      </c>
    </row>
    <row r="42" spans="5:12" ht="27.75" customHeight="1" thickTop="1">
      <c r="E42" s="554" t="s">
        <v>443</v>
      </c>
      <c r="F42" s="554"/>
      <c r="G42" s="554"/>
      <c r="H42" s="556"/>
      <c r="I42" s="392"/>
      <c r="J42" s="438"/>
      <c r="K42" s="373"/>
      <c r="L42" s="373"/>
    </row>
    <row r="43" spans="5:12" ht="21.75">
      <c r="E43" s="378">
        <v>1</v>
      </c>
      <c r="F43" s="378"/>
      <c r="G43" s="378"/>
      <c r="H43" s="376" t="s">
        <v>231</v>
      </c>
      <c r="I43" s="385">
        <v>421002</v>
      </c>
      <c r="J43" s="439">
        <v>5118790</v>
      </c>
      <c r="K43" s="442"/>
      <c r="L43" s="380">
        <v>4816841.03</v>
      </c>
    </row>
    <row r="44" spans="5:12" ht="21.75">
      <c r="E44" s="386">
        <v>2</v>
      </c>
      <c r="F44" s="386"/>
      <c r="G44" s="386"/>
      <c r="H44" s="376" t="s">
        <v>232</v>
      </c>
      <c r="I44" s="385">
        <v>421004</v>
      </c>
      <c r="J44" s="439">
        <v>2583500</v>
      </c>
      <c r="K44" s="442"/>
      <c r="L44" s="380">
        <v>4909053.84</v>
      </c>
    </row>
    <row r="45" spans="5:12" ht="21.75">
      <c r="E45" s="386">
        <v>3</v>
      </c>
      <c r="F45" s="386"/>
      <c r="G45" s="386"/>
      <c r="H45" s="376" t="s">
        <v>91</v>
      </c>
      <c r="I45" s="385">
        <v>421006</v>
      </c>
      <c r="J45" s="439">
        <v>1737000</v>
      </c>
      <c r="K45" s="442"/>
      <c r="L45" s="380">
        <v>2464103.85</v>
      </c>
    </row>
    <row r="46" spans="5:12" ht="21.75">
      <c r="E46" s="386">
        <v>4</v>
      </c>
      <c r="F46" s="386"/>
      <c r="G46" s="386"/>
      <c r="H46" s="376" t="s">
        <v>92</v>
      </c>
      <c r="I46" s="385">
        <v>421007</v>
      </c>
      <c r="J46" s="439">
        <v>3407300</v>
      </c>
      <c r="K46" s="442"/>
      <c r="L46" s="380">
        <v>4800396.92</v>
      </c>
    </row>
    <row r="47" spans="5:12" ht="21.75">
      <c r="E47" s="386">
        <v>5</v>
      </c>
      <c r="F47" s="386"/>
      <c r="G47" s="386"/>
      <c r="H47" s="376" t="s">
        <v>95</v>
      </c>
      <c r="I47" s="385">
        <v>421011</v>
      </c>
      <c r="J47" s="439">
        <v>38670</v>
      </c>
      <c r="K47" s="442"/>
      <c r="L47" s="380">
        <v>123915.91</v>
      </c>
    </row>
    <row r="48" spans="5:12" ht="21.75">
      <c r="E48" s="386">
        <v>6</v>
      </c>
      <c r="F48" s="386"/>
      <c r="G48" s="386"/>
      <c r="H48" s="376" t="s">
        <v>93</v>
      </c>
      <c r="I48" s="385">
        <v>421012</v>
      </c>
      <c r="J48" s="439">
        <v>120000</v>
      </c>
      <c r="K48" s="442"/>
      <c r="L48" s="380">
        <v>116692.97</v>
      </c>
    </row>
    <row r="49" spans="5:12" ht="21.75">
      <c r="E49" s="386">
        <v>7</v>
      </c>
      <c r="F49" s="386"/>
      <c r="G49" s="386"/>
      <c r="H49" s="376" t="s">
        <v>233</v>
      </c>
      <c r="I49" s="385">
        <v>421015</v>
      </c>
      <c r="J49" s="439">
        <v>262040</v>
      </c>
      <c r="K49" s="442"/>
      <c r="L49" s="380">
        <v>215838</v>
      </c>
    </row>
    <row r="50" spans="5:12" ht="21.75">
      <c r="E50" s="386">
        <v>8</v>
      </c>
      <c r="F50" s="386"/>
      <c r="G50" s="386"/>
      <c r="H50" s="376" t="s">
        <v>413</v>
      </c>
      <c r="I50" s="385"/>
      <c r="J50" s="439">
        <v>100</v>
      </c>
      <c r="K50" s="442"/>
      <c r="L50" s="380"/>
    </row>
    <row r="51" spans="5:12" ht="21.75">
      <c r="E51" s="386">
        <v>9</v>
      </c>
      <c r="F51" s="386"/>
      <c r="G51" s="386"/>
      <c r="H51" s="376" t="s">
        <v>94</v>
      </c>
      <c r="I51" s="385">
        <v>421005</v>
      </c>
      <c r="J51" s="439">
        <v>25000</v>
      </c>
      <c r="K51" s="442"/>
      <c r="L51" s="380">
        <v>97343.98</v>
      </c>
    </row>
    <row r="52" spans="5:12" ht="21.75">
      <c r="E52" s="386">
        <v>10</v>
      </c>
      <c r="F52" s="386"/>
      <c r="G52" s="386"/>
      <c r="H52" s="376" t="s">
        <v>234</v>
      </c>
      <c r="I52" s="385">
        <v>421014</v>
      </c>
      <c r="J52" s="439">
        <v>890</v>
      </c>
      <c r="K52" s="442"/>
      <c r="L52" s="380">
        <v>570.94</v>
      </c>
    </row>
    <row r="53" spans="5:12" ht="23.25" thickBot="1">
      <c r="E53" s="386"/>
      <c r="F53" s="386"/>
      <c r="G53" s="386"/>
      <c r="H53" s="373" t="s">
        <v>78</v>
      </c>
      <c r="I53" s="385"/>
      <c r="J53" s="445">
        <f>SUM(J43:J52)</f>
        <v>13293290</v>
      </c>
      <c r="K53" s="414"/>
      <c r="L53" s="420">
        <f>SUM(L43:L52)</f>
        <v>17544757.44</v>
      </c>
    </row>
    <row r="54" spans="5:12" ht="22.5">
      <c r="E54" s="388" t="s">
        <v>106</v>
      </c>
      <c r="F54" s="388"/>
      <c r="G54" s="388"/>
      <c r="H54" s="376"/>
      <c r="I54" s="385"/>
      <c r="J54" s="439"/>
      <c r="K54" s="442"/>
      <c r="L54" s="380"/>
    </row>
    <row r="55" spans="5:12" ht="22.5">
      <c r="E55" s="388" t="s">
        <v>107</v>
      </c>
      <c r="F55" s="388"/>
      <c r="G55" s="388"/>
      <c r="H55" s="393"/>
      <c r="I55" s="385"/>
      <c r="J55" s="439"/>
      <c r="K55" s="442"/>
      <c r="L55" s="380"/>
    </row>
    <row r="56" spans="5:12" ht="21.75">
      <c r="E56" s="378"/>
      <c r="F56" s="378"/>
      <c r="G56" s="378"/>
      <c r="H56" s="376"/>
      <c r="I56" s="385"/>
      <c r="J56" s="439"/>
      <c r="K56" s="442"/>
      <c r="L56" s="380"/>
    </row>
    <row r="57" spans="5:12" ht="21.75">
      <c r="E57" s="378">
        <v>1</v>
      </c>
      <c r="F57" s="378"/>
      <c r="G57" s="378"/>
      <c r="H57" s="376" t="s">
        <v>444</v>
      </c>
      <c r="I57" s="385">
        <v>431001</v>
      </c>
      <c r="J57" s="439"/>
      <c r="K57" s="442"/>
      <c r="L57" s="380"/>
    </row>
    <row r="58" spans="5:12" ht="21.75">
      <c r="E58" s="378">
        <v>2</v>
      </c>
      <c r="F58" s="378"/>
      <c r="G58" s="378"/>
      <c r="H58" s="376" t="s">
        <v>445</v>
      </c>
      <c r="I58" s="385">
        <v>431002</v>
      </c>
      <c r="J58" s="439"/>
      <c r="K58" s="442"/>
      <c r="L58" s="380"/>
    </row>
    <row r="59" spans="5:12" ht="21.75">
      <c r="E59" s="378">
        <v>3</v>
      </c>
      <c r="F59" s="378"/>
      <c r="G59" s="378"/>
      <c r="H59" s="376" t="s">
        <v>115</v>
      </c>
      <c r="I59" s="394">
        <v>431003</v>
      </c>
      <c r="J59" s="439">
        <v>18700000</v>
      </c>
      <c r="K59" s="442"/>
      <c r="L59" s="380">
        <v>15247283</v>
      </c>
    </row>
    <row r="60" spans="5:12" ht="22.5">
      <c r="E60" s="378"/>
      <c r="F60" s="378"/>
      <c r="G60" s="378"/>
      <c r="H60" s="390" t="s">
        <v>78</v>
      </c>
      <c r="I60" s="390"/>
      <c r="J60" s="446">
        <f>SUM(J59)</f>
        <v>18700000</v>
      </c>
      <c r="K60" s="414"/>
      <c r="L60" s="415">
        <f>SUM(L59)</f>
        <v>15247283</v>
      </c>
    </row>
    <row r="61" spans="5:12" ht="23.25" thickBot="1">
      <c r="E61" s="378"/>
      <c r="F61" s="378"/>
      <c r="G61" s="378"/>
      <c r="H61" s="390" t="s">
        <v>137</v>
      </c>
      <c r="I61" s="373"/>
      <c r="J61" s="447">
        <f>+J14+J23+J26+J30+J53+J60</f>
        <v>32700000</v>
      </c>
      <c r="K61" s="414"/>
      <c r="L61" s="421">
        <f>+L14+L23+L26+L30+L53+L60</f>
        <v>33583908.81</v>
      </c>
    </row>
    <row r="62" spans="5:12" ht="23.25" thickTop="1">
      <c r="E62" s="386"/>
      <c r="F62" s="386"/>
      <c r="G62" s="386"/>
      <c r="H62" s="390"/>
      <c r="I62" s="390"/>
      <c r="J62" s="395"/>
      <c r="K62" s="395"/>
      <c r="L62" s="395"/>
    </row>
    <row r="63" spans="5:14" ht="24">
      <c r="E63" s="42" t="s">
        <v>462</v>
      </c>
      <c r="F63" s="464"/>
      <c r="G63" s="464"/>
      <c r="H63" s="464"/>
      <c r="I63" s="464"/>
      <c r="J63" s="464"/>
      <c r="K63" s="464"/>
      <c r="L63" s="465"/>
      <c r="M63" s="43"/>
      <c r="N63" s="43"/>
    </row>
    <row r="64" spans="5:14" ht="24">
      <c r="E64" s="42" t="s">
        <v>108</v>
      </c>
      <c r="F64" s="464"/>
      <c r="G64" s="464"/>
      <c r="H64" s="464"/>
      <c r="I64" s="464"/>
      <c r="J64" s="464"/>
      <c r="K64" s="464"/>
      <c r="L64" s="465"/>
      <c r="M64" s="43"/>
      <c r="N64" s="43"/>
    </row>
    <row r="65" spans="5:14" ht="24.75" thickBot="1">
      <c r="E65" s="464">
        <v>1</v>
      </c>
      <c r="F65" s="464" t="s">
        <v>463</v>
      </c>
      <c r="G65" s="464"/>
      <c r="H65" s="464" t="s">
        <v>463</v>
      </c>
      <c r="I65" s="464">
        <v>441001</v>
      </c>
      <c r="J65" s="468">
        <v>0</v>
      </c>
      <c r="K65" s="466"/>
      <c r="L65" s="469">
        <v>11863282.2</v>
      </c>
      <c r="M65" s="466"/>
      <c r="N65" s="466"/>
    </row>
    <row r="66" spans="5:14" ht="24.75" thickBot="1">
      <c r="E66" s="464"/>
      <c r="F66" s="464"/>
      <c r="G66" s="464"/>
      <c r="H66" s="42" t="s">
        <v>78</v>
      </c>
      <c r="I66" s="464"/>
      <c r="J66" s="468">
        <v>0</v>
      </c>
      <c r="K66" s="467"/>
      <c r="L66" s="471">
        <v>11863282.2</v>
      </c>
      <c r="M66" s="470"/>
      <c r="N66" s="470"/>
    </row>
    <row r="67" spans="5:13" ht="21.75">
      <c r="E67" s="386"/>
      <c r="F67" s="386"/>
      <c r="G67" s="386"/>
      <c r="H67" s="386"/>
      <c r="I67" s="386"/>
      <c r="J67" s="396"/>
      <c r="K67" s="396"/>
      <c r="L67" s="396"/>
      <c r="M67" s="48"/>
    </row>
    <row r="68" spans="5:13" ht="21.75">
      <c r="E68" s="386"/>
      <c r="F68" s="386"/>
      <c r="G68" s="386"/>
      <c r="H68" s="386"/>
      <c r="I68" s="386"/>
      <c r="J68" s="396"/>
      <c r="K68" s="396"/>
      <c r="L68" s="396"/>
      <c r="M68" s="48"/>
    </row>
    <row r="69" spans="1:12" ht="18.75">
      <c r="A69" s="112">
        <v>1</v>
      </c>
      <c r="B69" s="112"/>
      <c r="E69" s="371"/>
      <c r="F69" s="371"/>
      <c r="G69" s="371"/>
      <c r="H69" s="371"/>
      <c r="I69" s="371"/>
      <c r="J69" s="391"/>
      <c r="K69" s="391"/>
      <c r="L69" s="391"/>
    </row>
    <row r="70" spans="1:12" ht="18.75">
      <c r="A70" s="112">
        <v>2</v>
      </c>
      <c r="B70" s="112"/>
      <c r="E70" s="371"/>
      <c r="F70" s="371"/>
      <c r="G70" s="371"/>
      <c r="H70" s="371"/>
      <c r="I70" s="371"/>
      <c r="J70" s="391"/>
      <c r="K70" s="391"/>
      <c r="L70" s="391"/>
    </row>
    <row r="71" spans="1:12" ht="18.75">
      <c r="A71" s="112">
        <v>3</v>
      </c>
      <c r="B71" s="112"/>
      <c r="E71" s="371"/>
      <c r="F71" s="371"/>
      <c r="G71" s="371"/>
      <c r="H71" s="371"/>
      <c r="I71" s="371"/>
      <c r="J71" s="371"/>
      <c r="K71" s="391"/>
      <c r="L71" s="371"/>
    </row>
    <row r="72" spans="1:12" ht="18.75">
      <c r="A72" s="112">
        <v>4</v>
      </c>
      <c r="B72" s="112"/>
      <c r="E72" s="371"/>
      <c r="F72" s="371"/>
      <c r="G72" s="371"/>
      <c r="H72" s="371"/>
      <c r="I72" s="371"/>
      <c r="J72" s="371"/>
      <c r="K72" s="391"/>
      <c r="L72" s="371"/>
    </row>
    <row r="73" spans="1:12" ht="18.75">
      <c r="A73" s="112">
        <v>5</v>
      </c>
      <c r="B73" s="112"/>
      <c r="E73" s="371"/>
      <c r="F73" s="371"/>
      <c r="G73" s="371"/>
      <c r="H73" s="371"/>
      <c r="I73" s="371"/>
      <c r="J73" s="371"/>
      <c r="K73" s="391"/>
      <c r="L73" s="371"/>
    </row>
    <row r="74" spans="1:12" ht="18.75">
      <c r="A74" s="112">
        <v>6</v>
      </c>
      <c r="B74" s="112"/>
      <c r="E74" s="371"/>
      <c r="F74" s="371"/>
      <c r="G74" s="371"/>
      <c r="H74" s="371"/>
      <c r="I74" s="371"/>
      <c r="J74" s="371"/>
      <c r="K74" s="391"/>
      <c r="L74" s="371"/>
    </row>
    <row r="75" spans="1:12" ht="18.75">
      <c r="A75" s="112">
        <v>7</v>
      </c>
      <c r="B75" s="112"/>
      <c r="E75" s="371"/>
      <c r="F75" s="371"/>
      <c r="G75" s="371"/>
      <c r="H75" s="371"/>
      <c r="I75" s="371"/>
      <c r="J75" s="371"/>
      <c r="K75" s="391"/>
      <c r="L75" s="371"/>
    </row>
    <row r="76" spans="2:12" ht="18.75">
      <c r="B76" s="112"/>
      <c r="E76" s="371"/>
      <c r="F76" s="371"/>
      <c r="G76" s="371"/>
      <c r="H76" s="371"/>
      <c r="I76" s="371"/>
      <c r="J76" s="371"/>
      <c r="K76" s="391"/>
      <c r="L76" s="371"/>
    </row>
    <row r="77" spans="5:12" ht="21.75">
      <c r="E77" s="371"/>
      <c r="F77" s="371"/>
      <c r="G77" s="371"/>
      <c r="H77" s="371"/>
      <c r="I77" s="463" t="s">
        <v>128</v>
      </c>
      <c r="J77" s="371"/>
      <c r="K77" s="391"/>
      <c r="L77" s="371"/>
    </row>
    <row r="78" spans="5:12" ht="19.5" thickBot="1">
      <c r="E78" s="371"/>
      <c r="F78" s="371"/>
      <c r="G78" s="371"/>
      <c r="H78" s="371"/>
      <c r="I78" s="371"/>
      <c r="J78" s="371"/>
      <c r="K78" s="391"/>
      <c r="L78" s="371"/>
    </row>
    <row r="79" spans="5:12" ht="22.5">
      <c r="E79" s="544" t="s">
        <v>4</v>
      </c>
      <c r="F79" s="545"/>
      <c r="G79" s="545"/>
      <c r="H79" s="546"/>
      <c r="I79" s="552" t="s">
        <v>82</v>
      </c>
      <c r="J79" s="410" t="s">
        <v>7</v>
      </c>
      <c r="K79" s="438"/>
      <c r="L79" s="418" t="s">
        <v>451</v>
      </c>
    </row>
    <row r="80" spans="5:12" ht="23.25" thickBot="1">
      <c r="E80" s="547"/>
      <c r="F80" s="548"/>
      <c r="G80" s="548"/>
      <c r="H80" s="549"/>
      <c r="I80" s="553"/>
      <c r="J80" s="411" t="s">
        <v>6</v>
      </c>
      <c r="K80" s="438"/>
      <c r="L80" s="419" t="s">
        <v>6</v>
      </c>
    </row>
    <row r="81" spans="5:12" ht="23.25" thickTop="1">
      <c r="E81" s="388" t="s">
        <v>136</v>
      </c>
      <c r="F81" s="388"/>
      <c r="G81" s="388"/>
      <c r="H81" s="388"/>
      <c r="I81" s="449"/>
      <c r="J81" s="371"/>
      <c r="K81" s="389"/>
      <c r="L81" s="397"/>
    </row>
    <row r="82" spans="5:12" ht="22.5">
      <c r="E82" s="388" t="s">
        <v>10</v>
      </c>
      <c r="F82" s="398"/>
      <c r="G82" s="388"/>
      <c r="H82" s="378"/>
      <c r="I82" s="450">
        <v>510000</v>
      </c>
      <c r="J82" s="386"/>
      <c r="K82" s="448"/>
      <c r="L82" s="399"/>
    </row>
    <row r="83" spans="5:12" ht="21.75">
      <c r="E83" s="371"/>
      <c r="F83" s="371"/>
      <c r="G83" s="386"/>
      <c r="H83" s="378" t="s">
        <v>249</v>
      </c>
      <c r="I83" s="450">
        <v>110300</v>
      </c>
      <c r="J83" s="399">
        <v>227000</v>
      </c>
      <c r="K83" s="439"/>
      <c r="L83" s="399">
        <v>216962</v>
      </c>
    </row>
    <row r="84" spans="5:12" ht="21.75">
      <c r="E84" s="371"/>
      <c r="F84" s="371"/>
      <c r="G84" s="386"/>
      <c r="H84" s="378" t="s">
        <v>250</v>
      </c>
      <c r="I84" s="450">
        <v>110700</v>
      </c>
      <c r="J84" s="399">
        <v>8382000</v>
      </c>
      <c r="K84" s="439"/>
      <c r="L84" s="399"/>
    </row>
    <row r="85" spans="5:12" ht="21.75">
      <c r="E85" s="371"/>
      <c r="F85" s="371"/>
      <c r="G85" s="386"/>
      <c r="H85" s="378" t="s">
        <v>251</v>
      </c>
      <c r="I85" s="450">
        <v>110800</v>
      </c>
      <c r="J85" s="399">
        <v>1614000</v>
      </c>
      <c r="K85" s="439"/>
      <c r="L85" s="399"/>
    </row>
    <row r="86" spans="5:12" ht="21.75">
      <c r="E86" s="371"/>
      <c r="F86" s="371"/>
      <c r="G86" s="386"/>
      <c r="H86" s="378" t="s">
        <v>252</v>
      </c>
      <c r="I86" s="450">
        <v>110900</v>
      </c>
      <c r="J86" s="399">
        <v>144000</v>
      </c>
      <c r="K86" s="439"/>
      <c r="L86" s="399">
        <v>143500</v>
      </c>
    </row>
    <row r="87" spans="5:12" ht="21.75">
      <c r="E87" s="371"/>
      <c r="F87" s="371"/>
      <c r="G87" s="386"/>
      <c r="H87" s="378" t="s">
        <v>170</v>
      </c>
      <c r="I87" s="450">
        <v>111000</v>
      </c>
      <c r="J87" s="399">
        <v>412802.6</v>
      </c>
      <c r="K87" s="439"/>
      <c r="L87" s="399">
        <v>205400</v>
      </c>
    </row>
    <row r="88" spans="5:12" ht="21.75">
      <c r="E88" s="371"/>
      <c r="F88" s="371"/>
      <c r="G88" s="386"/>
      <c r="H88" s="378" t="s">
        <v>168</v>
      </c>
      <c r="I88" s="450">
        <v>111100</v>
      </c>
      <c r="J88" s="399">
        <v>177000</v>
      </c>
      <c r="K88" s="439"/>
      <c r="L88" s="399">
        <v>177000</v>
      </c>
    </row>
    <row r="89" spans="5:12" ht="21.75">
      <c r="E89" s="371"/>
      <c r="F89" s="371"/>
      <c r="G89" s="386"/>
      <c r="H89" s="378" t="s">
        <v>253</v>
      </c>
      <c r="I89" s="450">
        <v>111200</v>
      </c>
      <c r="J89" s="399">
        <v>10000</v>
      </c>
      <c r="K89" s="439"/>
      <c r="L89" s="399"/>
    </row>
    <row r="90" spans="5:12" ht="21.75">
      <c r="E90" s="371"/>
      <c r="F90" s="371"/>
      <c r="G90" s="386"/>
      <c r="H90" s="378" t="s">
        <v>254</v>
      </c>
      <c r="I90" s="450">
        <v>120100</v>
      </c>
      <c r="J90" s="399">
        <v>140000</v>
      </c>
      <c r="K90" s="439"/>
      <c r="L90" s="399">
        <v>140000</v>
      </c>
    </row>
    <row r="91" spans="5:12" ht="22.5">
      <c r="E91" s="371"/>
      <c r="F91" s="371"/>
      <c r="G91" s="386"/>
      <c r="H91" s="390" t="s">
        <v>78</v>
      </c>
      <c r="I91" s="450"/>
      <c r="J91" s="400">
        <f>SUM(J83:J90)</f>
        <v>11106802.6</v>
      </c>
      <c r="K91" s="440"/>
      <c r="L91" s="400">
        <f>SUM(L83:L90)</f>
        <v>882862</v>
      </c>
    </row>
    <row r="92" spans="5:12" ht="22.5">
      <c r="E92" s="388" t="s">
        <v>172</v>
      </c>
      <c r="F92" s="371"/>
      <c r="G92" s="388" t="s">
        <v>172</v>
      </c>
      <c r="H92" s="401"/>
      <c r="I92" s="450">
        <v>521000</v>
      </c>
      <c r="J92" s="399"/>
      <c r="K92" s="439"/>
      <c r="L92" s="399"/>
    </row>
    <row r="93" spans="5:12" ht="21.75">
      <c r="E93" s="371"/>
      <c r="F93" s="371"/>
      <c r="G93" s="386"/>
      <c r="H93" s="378" t="s">
        <v>173</v>
      </c>
      <c r="I93" s="450">
        <v>210100</v>
      </c>
      <c r="J93" s="399">
        <v>256440</v>
      </c>
      <c r="K93" s="439"/>
      <c r="L93" s="399">
        <v>256440</v>
      </c>
    </row>
    <row r="94" spans="5:12" ht="21.75">
      <c r="E94" s="371"/>
      <c r="F94" s="371"/>
      <c r="G94" s="386"/>
      <c r="H94" s="378" t="s">
        <v>256</v>
      </c>
      <c r="I94" s="450">
        <v>21200</v>
      </c>
      <c r="J94" s="399">
        <v>42000</v>
      </c>
      <c r="K94" s="439"/>
      <c r="L94" s="399">
        <v>42000</v>
      </c>
    </row>
    <row r="95" spans="5:12" ht="21.75">
      <c r="E95" s="371"/>
      <c r="F95" s="371"/>
      <c r="G95" s="386"/>
      <c r="H95" s="378" t="s">
        <v>257</v>
      </c>
      <c r="I95" s="450">
        <v>21300</v>
      </c>
      <c r="J95" s="399">
        <v>42000</v>
      </c>
      <c r="K95" s="439"/>
      <c r="L95" s="399">
        <v>42000</v>
      </c>
    </row>
    <row r="96" spans="5:12" ht="21.75">
      <c r="E96" s="371"/>
      <c r="F96" s="371"/>
      <c r="G96" s="386"/>
      <c r="H96" s="378" t="s">
        <v>258</v>
      </c>
      <c r="I96" s="450">
        <v>210400</v>
      </c>
      <c r="J96" s="399">
        <v>79200</v>
      </c>
      <c r="K96" s="439"/>
      <c r="L96" s="399">
        <v>79200</v>
      </c>
    </row>
    <row r="97" spans="5:12" ht="21.75">
      <c r="E97" s="371"/>
      <c r="F97" s="371"/>
      <c r="G97" s="386"/>
      <c r="H97" s="378" t="s">
        <v>259</v>
      </c>
      <c r="I97" s="450">
        <v>210600</v>
      </c>
      <c r="J97" s="396">
        <v>2534560</v>
      </c>
      <c r="K97" s="439"/>
      <c r="L97" s="396">
        <v>2534560</v>
      </c>
    </row>
    <row r="98" spans="5:12" ht="22.5">
      <c r="E98" s="371"/>
      <c r="F98" s="371"/>
      <c r="G98" s="386"/>
      <c r="H98" s="378" t="s">
        <v>260</v>
      </c>
      <c r="I98" s="450">
        <v>210700</v>
      </c>
      <c r="J98" s="424"/>
      <c r="K98" s="440"/>
      <c r="L98" s="424"/>
    </row>
    <row r="99" spans="5:12" ht="22.5">
      <c r="E99" s="371"/>
      <c r="F99" s="371"/>
      <c r="G99" s="386"/>
      <c r="H99" s="390" t="s">
        <v>78</v>
      </c>
      <c r="I99" s="450"/>
      <c r="J99" s="400">
        <f>SUM(J93:J98)</f>
        <v>2954200</v>
      </c>
      <c r="K99" s="439"/>
      <c r="L99" s="400">
        <f>SUM(L93:L98)</f>
        <v>2954200</v>
      </c>
    </row>
    <row r="100" spans="5:12" ht="22.5">
      <c r="E100" s="388" t="s">
        <v>261</v>
      </c>
      <c r="F100" s="371"/>
      <c r="G100" s="388" t="s">
        <v>446</v>
      </c>
      <c r="H100" s="390"/>
      <c r="I100" s="450">
        <v>522000</v>
      </c>
      <c r="J100" s="399"/>
      <c r="K100" s="439"/>
      <c r="L100" s="399"/>
    </row>
    <row r="101" spans="5:12" ht="21.75">
      <c r="E101" s="371"/>
      <c r="F101" s="371"/>
      <c r="G101" s="386"/>
      <c r="H101" s="378" t="s">
        <v>179</v>
      </c>
      <c r="I101" s="450">
        <v>220100</v>
      </c>
      <c r="J101" s="399">
        <v>2096519</v>
      </c>
      <c r="K101" s="439"/>
      <c r="L101" s="399">
        <v>2036016</v>
      </c>
    </row>
    <row r="102" spans="5:12" ht="21.75">
      <c r="E102" s="371"/>
      <c r="F102" s="371"/>
      <c r="G102" s="386"/>
      <c r="H102" s="378" t="s">
        <v>262</v>
      </c>
      <c r="I102" s="450">
        <v>220200</v>
      </c>
      <c r="J102" s="399">
        <v>222200</v>
      </c>
      <c r="K102" s="439"/>
      <c r="L102" s="399">
        <v>117690</v>
      </c>
    </row>
    <row r="103" spans="5:12" ht="21.75">
      <c r="E103" s="371"/>
      <c r="F103" s="371"/>
      <c r="G103" s="386"/>
      <c r="H103" s="378" t="s">
        <v>180</v>
      </c>
      <c r="I103" s="450">
        <v>220300</v>
      </c>
      <c r="J103" s="399">
        <v>42000</v>
      </c>
      <c r="K103" s="439"/>
      <c r="L103" s="399">
        <v>42000</v>
      </c>
    </row>
    <row r="104" spans="5:12" ht="21.75">
      <c r="E104" s="371"/>
      <c r="F104" s="371"/>
      <c r="G104" s="386"/>
      <c r="H104" s="378" t="s">
        <v>263</v>
      </c>
      <c r="I104" s="450">
        <v>220700</v>
      </c>
      <c r="J104" s="399">
        <v>140098</v>
      </c>
      <c r="K104" s="439"/>
      <c r="L104" s="399">
        <v>140098</v>
      </c>
    </row>
    <row r="105" spans="5:12" ht="21.75">
      <c r="E105" s="371"/>
      <c r="F105" s="371"/>
      <c r="G105" s="386"/>
      <c r="H105" s="378" t="s">
        <v>264</v>
      </c>
      <c r="I105" s="450">
        <v>220600</v>
      </c>
      <c r="J105" s="399">
        <v>1134604</v>
      </c>
      <c r="K105" s="439"/>
      <c r="L105" s="399">
        <v>1127236</v>
      </c>
    </row>
    <row r="106" spans="5:12" ht="21.75">
      <c r="E106" s="371"/>
      <c r="F106" s="371"/>
      <c r="G106" s="386"/>
      <c r="H106" s="378" t="s">
        <v>265</v>
      </c>
      <c r="I106" s="450">
        <v>220700</v>
      </c>
      <c r="J106" s="399">
        <v>372360</v>
      </c>
      <c r="K106" s="439"/>
      <c r="L106" s="399">
        <v>360009</v>
      </c>
    </row>
    <row r="107" spans="5:12" ht="21.75">
      <c r="E107" s="371"/>
      <c r="F107" s="371"/>
      <c r="G107" s="386"/>
      <c r="H107" s="378" t="s">
        <v>266</v>
      </c>
      <c r="I107" s="456">
        <v>220700</v>
      </c>
      <c r="J107" s="399">
        <v>75716</v>
      </c>
      <c r="K107" s="439"/>
      <c r="L107" s="399">
        <v>75716</v>
      </c>
    </row>
    <row r="108" spans="5:12" ht="22.5">
      <c r="E108" s="371"/>
      <c r="F108" s="371"/>
      <c r="G108" s="386"/>
      <c r="H108" s="390" t="s">
        <v>78</v>
      </c>
      <c r="I108" s="455"/>
      <c r="J108" s="446">
        <f>SUM(J101:J107)</f>
        <v>4083497</v>
      </c>
      <c r="K108" s="440"/>
      <c r="L108" s="400">
        <f>SUM(L101:L107)</f>
        <v>3898765</v>
      </c>
    </row>
    <row r="109" spans="5:12" ht="21.75">
      <c r="E109" s="371"/>
      <c r="F109" s="371"/>
      <c r="G109" s="386"/>
      <c r="H109" s="378"/>
      <c r="I109" s="371"/>
      <c r="J109" s="399"/>
      <c r="K109" s="396"/>
      <c r="L109" s="399"/>
    </row>
    <row r="110" spans="5:12" ht="21.75">
      <c r="E110" s="371"/>
      <c r="F110" s="371"/>
      <c r="G110" s="386"/>
      <c r="H110" s="378"/>
      <c r="I110" s="371"/>
      <c r="J110" s="399"/>
      <c r="K110" s="396"/>
      <c r="L110" s="399"/>
    </row>
    <row r="111" spans="5:12" ht="21.75">
      <c r="E111" s="371"/>
      <c r="F111" s="371"/>
      <c r="G111" s="386"/>
      <c r="H111" s="378"/>
      <c r="I111" s="371"/>
      <c r="J111" s="399"/>
      <c r="K111" s="396"/>
      <c r="L111" s="399"/>
    </row>
    <row r="112" spans="5:12" ht="21.75">
      <c r="E112" s="371"/>
      <c r="F112" s="371"/>
      <c r="G112" s="386"/>
      <c r="H112" s="378"/>
      <c r="I112" s="371"/>
      <c r="J112" s="399"/>
      <c r="K112" s="396"/>
      <c r="L112" s="399"/>
    </row>
    <row r="113" spans="5:12" ht="21.75">
      <c r="E113" s="371"/>
      <c r="F113" s="371"/>
      <c r="G113" s="386"/>
      <c r="H113" s="378"/>
      <c r="I113" s="371"/>
      <c r="J113" s="399"/>
      <c r="K113" s="396"/>
      <c r="L113" s="399"/>
    </row>
    <row r="114" spans="5:12" ht="5.25" customHeight="1">
      <c r="E114" s="371"/>
      <c r="F114" s="371"/>
      <c r="G114" s="386"/>
      <c r="H114" s="378"/>
      <c r="I114" s="371"/>
      <c r="J114" s="399"/>
      <c r="K114" s="396"/>
      <c r="L114" s="399"/>
    </row>
    <row r="115" spans="5:12" ht="1.5" customHeight="1">
      <c r="E115" s="371"/>
      <c r="F115" s="371"/>
      <c r="G115" s="386"/>
      <c r="H115" s="378"/>
      <c r="I115" s="371"/>
      <c r="J115" s="399"/>
      <c r="K115" s="396"/>
      <c r="L115" s="399"/>
    </row>
    <row r="116" spans="5:12" ht="21" customHeight="1" thickBot="1">
      <c r="E116" s="371"/>
      <c r="F116" s="371"/>
      <c r="G116" s="386"/>
      <c r="H116" s="402"/>
      <c r="I116" s="388" t="s">
        <v>221</v>
      </c>
      <c r="J116" s="399"/>
      <c r="K116" s="396"/>
      <c r="L116" s="399"/>
    </row>
    <row r="117" spans="5:12" ht="22.5">
      <c r="E117" s="544" t="s">
        <v>4</v>
      </c>
      <c r="F117" s="545"/>
      <c r="G117" s="545"/>
      <c r="H117" s="545"/>
      <c r="I117" s="552" t="s">
        <v>82</v>
      </c>
      <c r="J117" s="451" t="s">
        <v>7</v>
      </c>
      <c r="K117" s="454"/>
      <c r="L117" s="422" t="s">
        <v>451</v>
      </c>
    </row>
    <row r="118" spans="5:12" ht="22.5" customHeight="1" thickBot="1">
      <c r="E118" s="547"/>
      <c r="F118" s="548"/>
      <c r="G118" s="548"/>
      <c r="H118" s="548"/>
      <c r="I118" s="553"/>
      <c r="J118" s="452" t="s">
        <v>6</v>
      </c>
      <c r="K118" s="454"/>
      <c r="L118" s="423" t="s">
        <v>6</v>
      </c>
    </row>
    <row r="119" spans="5:12" ht="22.5" customHeight="1" thickTop="1">
      <c r="E119" s="554" t="s">
        <v>11</v>
      </c>
      <c r="F119" s="554"/>
      <c r="G119" s="554"/>
      <c r="H119" s="554"/>
      <c r="I119" s="453"/>
      <c r="J119" s="403"/>
      <c r="K119" s="454"/>
      <c r="L119" s="403"/>
    </row>
    <row r="120" spans="5:12" ht="21.75">
      <c r="E120" s="371"/>
      <c r="F120" s="371"/>
      <c r="G120" s="386"/>
      <c r="H120" s="378" t="s">
        <v>185</v>
      </c>
      <c r="I120" s="448">
        <v>31200</v>
      </c>
      <c r="J120" s="399">
        <v>80000</v>
      </c>
      <c r="K120" s="439"/>
      <c r="L120" s="399">
        <v>77800</v>
      </c>
    </row>
    <row r="121" spans="5:12" ht="21.75">
      <c r="E121" s="371"/>
      <c r="F121" s="371"/>
      <c r="G121" s="386"/>
      <c r="H121" s="378" t="s">
        <v>267</v>
      </c>
      <c r="I121" s="448">
        <v>310300</v>
      </c>
      <c r="J121" s="399"/>
      <c r="K121" s="439"/>
      <c r="L121" s="399"/>
    </row>
    <row r="122" spans="5:12" ht="21.75">
      <c r="E122" s="371"/>
      <c r="F122" s="371"/>
      <c r="G122" s="386"/>
      <c r="H122" s="378" t="s">
        <v>189</v>
      </c>
      <c r="I122" s="448">
        <v>310400</v>
      </c>
      <c r="J122" s="399">
        <v>93740</v>
      </c>
      <c r="K122" s="439"/>
      <c r="L122" s="399">
        <v>73400</v>
      </c>
    </row>
    <row r="123" spans="5:12" ht="21.75">
      <c r="E123" s="371"/>
      <c r="F123" s="371"/>
      <c r="G123" s="386"/>
      <c r="H123" s="378" t="s">
        <v>188</v>
      </c>
      <c r="I123" s="448">
        <v>310500</v>
      </c>
      <c r="J123" s="399">
        <v>90000</v>
      </c>
      <c r="K123" s="439"/>
      <c r="L123" s="399">
        <v>63298</v>
      </c>
    </row>
    <row r="124" spans="5:12" ht="21.75">
      <c r="E124" s="371"/>
      <c r="F124" s="371"/>
      <c r="G124" s="386"/>
      <c r="H124" s="378" t="s">
        <v>186</v>
      </c>
      <c r="I124" s="448">
        <v>310600</v>
      </c>
      <c r="J124" s="399">
        <v>36725</v>
      </c>
      <c r="K124" s="439"/>
      <c r="L124" s="399">
        <v>36725</v>
      </c>
    </row>
    <row r="125" spans="5:12" ht="22.5">
      <c r="E125" s="371"/>
      <c r="F125" s="371"/>
      <c r="G125" s="386"/>
      <c r="H125" s="374"/>
      <c r="I125" s="448"/>
      <c r="J125" s="399"/>
      <c r="K125" s="439"/>
      <c r="L125" s="399"/>
    </row>
    <row r="126" spans="5:12" ht="23.25">
      <c r="E126" s="371"/>
      <c r="F126" s="371"/>
      <c r="G126" s="386"/>
      <c r="H126" s="404" t="s">
        <v>372</v>
      </c>
      <c r="I126" s="448">
        <v>310700</v>
      </c>
      <c r="J126" s="396">
        <v>210000</v>
      </c>
      <c r="K126" s="439"/>
      <c r="L126" s="405">
        <v>145960</v>
      </c>
    </row>
    <row r="127" spans="5:12" ht="21.75">
      <c r="E127" s="371"/>
      <c r="F127" s="371"/>
      <c r="G127" s="386"/>
      <c r="H127" s="378" t="s">
        <v>317</v>
      </c>
      <c r="I127" s="448">
        <v>310100</v>
      </c>
      <c r="J127" s="399">
        <v>1269120</v>
      </c>
      <c r="K127" s="439"/>
      <c r="L127" s="399">
        <v>1269120</v>
      </c>
    </row>
    <row r="128" spans="5:12" ht="22.5">
      <c r="E128" s="371"/>
      <c r="F128" s="371"/>
      <c r="G128" s="386"/>
      <c r="H128" s="390" t="s">
        <v>78</v>
      </c>
      <c r="I128" s="448"/>
      <c r="J128" s="400">
        <f>SUM(J119:J127)</f>
        <v>1779585</v>
      </c>
      <c r="K128" s="440"/>
      <c r="L128" s="400">
        <f>SUM(L119:L127)</f>
        <v>1666303</v>
      </c>
    </row>
    <row r="129" spans="5:12" ht="22.5">
      <c r="E129" s="388" t="s">
        <v>12</v>
      </c>
      <c r="F129" s="371"/>
      <c r="G129" s="386"/>
      <c r="H129" s="374"/>
      <c r="I129" s="448">
        <v>532000</v>
      </c>
      <c r="J129" s="399"/>
      <c r="K129" s="439"/>
      <c r="L129" s="399"/>
    </row>
    <row r="130" spans="5:12" ht="21.75">
      <c r="E130" s="371"/>
      <c r="F130" s="371"/>
      <c r="G130" s="386"/>
      <c r="H130" s="378" t="s">
        <v>192</v>
      </c>
      <c r="I130" s="448">
        <v>320100</v>
      </c>
      <c r="J130" s="399">
        <v>380809.63</v>
      </c>
      <c r="K130" s="439"/>
      <c r="L130" s="399">
        <v>346798</v>
      </c>
    </row>
    <row r="131" spans="5:12" ht="21.75">
      <c r="E131" s="371"/>
      <c r="F131" s="371"/>
      <c r="G131" s="386"/>
      <c r="H131" s="378" t="s">
        <v>193</v>
      </c>
      <c r="I131" s="448">
        <v>320200</v>
      </c>
      <c r="J131" s="399">
        <v>50000</v>
      </c>
      <c r="K131" s="439"/>
      <c r="L131" s="399">
        <v>30599</v>
      </c>
    </row>
    <row r="132" spans="5:12" ht="21.75">
      <c r="E132" s="371"/>
      <c r="F132" s="371"/>
      <c r="G132" s="386"/>
      <c r="H132" s="378" t="s">
        <v>270</v>
      </c>
      <c r="I132" s="448">
        <v>320300</v>
      </c>
      <c r="J132" s="399">
        <v>2315824.6</v>
      </c>
      <c r="K132" s="439"/>
      <c r="L132" s="399">
        <v>1687357</v>
      </c>
    </row>
    <row r="133" spans="5:12" ht="21.75">
      <c r="E133" s="371"/>
      <c r="F133" s="371"/>
      <c r="G133" s="386"/>
      <c r="H133" s="378" t="s">
        <v>271</v>
      </c>
      <c r="I133" s="448"/>
      <c r="J133" s="399"/>
      <c r="K133" s="439"/>
      <c r="L133" s="399"/>
    </row>
    <row r="134" spans="5:12" ht="21.75">
      <c r="E134" s="371"/>
      <c r="F134" s="371"/>
      <c r="G134" s="386"/>
      <c r="H134" s="381" t="s">
        <v>272</v>
      </c>
      <c r="I134" s="448">
        <v>320400</v>
      </c>
      <c r="J134" s="399">
        <v>539376.4</v>
      </c>
      <c r="K134" s="439"/>
      <c r="L134" s="399">
        <v>539376.4</v>
      </c>
    </row>
    <row r="135" spans="5:12" ht="21" customHeight="1">
      <c r="E135" s="371"/>
      <c r="F135" s="371"/>
      <c r="G135" s="386"/>
      <c r="H135" s="406" t="s">
        <v>78</v>
      </c>
      <c r="I135" s="448"/>
      <c r="J135" s="400">
        <f>SUM(J130:J134)</f>
        <v>3286010.63</v>
      </c>
      <c r="K135" s="440"/>
      <c r="L135" s="400">
        <f>SUM(L130:L134)</f>
        <v>2604130.4</v>
      </c>
    </row>
    <row r="136" spans="5:12" ht="19.5" customHeight="1">
      <c r="E136" s="388" t="s">
        <v>13</v>
      </c>
      <c r="F136" s="371"/>
      <c r="G136" s="386"/>
      <c r="H136" s="374"/>
      <c r="I136" s="448">
        <v>533000</v>
      </c>
      <c r="J136" s="399"/>
      <c r="K136" s="439"/>
      <c r="L136" s="399"/>
    </row>
    <row r="137" spans="5:12" ht="21.75">
      <c r="E137" s="371"/>
      <c r="F137" s="371"/>
      <c r="G137" s="386"/>
      <c r="H137" s="378" t="s">
        <v>199</v>
      </c>
      <c r="I137" s="448">
        <v>330100</v>
      </c>
      <c r="J137" s="399">
        <v>224354.6</v>
      </c>
      <c r="K137" s="439"/>
      <c r="L137" s="399">
        <v>224354.6</v>
      </c>
    </row>
    <row r="138" spans="5:12" ht="21.75">
      <c r="E138" s="371"/>
      <c r="F138" s="371"/>
      <c r="G138" s="386"/>
      <c r="H138" s="378" t="s">
        <v>200</v>
      </c>
      <c r="I138" s="448">
        <v>330200</v>
      </c>
      <c r="J138" s="399">
        <v>40000</v>
      </c>
      <c r="K138" s="439"/>
      <c r="L138" s="399">
        <v>39590</v>
      </c>
    </row>
    <row r="139" spans="5:12" ht="21.75">
      <c r="E139" s="371"/>
      <c r="F139" s="371"/>
      <c r="G139" s="386"/>
      <c r="H139" s="378" t="s">
        <v>201</v>
      </c>
      <c r="I139" s="448">
        <v>330300</v>
      </c>
      <c r="J139" s="399">
        <v>140000</v>
      </c>
      <c r="K139" s="439"/>
      <c r="L139" s="399">
        <v>117072</v>
      </c>
    </row>
    <row r="140" spans="5:12" ht="21.75">
      <c r="E140" s="371"/>
      <c r="F140" s="371"/>
      <c r="G140" s="386"/>
      <c r="H140" s="378" t="s">
        <v>273</v>
      </c>
      <c r="I140" s="448">
        <v>330400</v>
      </c>
      <c r="J140" s="399">
        <v>2386020</v>
      </c>
      <c r="K140" s="439"/>
      <c r="L140" s="399">
        <v>2379333.9</v>
      </c>
    </row>
    <row r="141" spans="5:12" ht="21.75">
      <c r="E141" s="371"/>
      <c r="F141" s="371"/>
      <c r="G141" s="386"/>
      <c r="H141" s="378" t="s">
        <v>274</v>
      </c>
      <c r="I141" s="448">
        <v>330400</v>
      </c>
      <c r="J141" s="399">
        <v>480200</v>
      </c>
      <c r="K141" s="439"/>
      <c r="L141" s="399">
        <v>479906</v>
      </c>
    </row>
    <row r="142" spans="5:12" ht="21.75">
      <c r="E142" s="371"/>
      <c r="F142" s="371"/>
      <c r="G142" s="386"/>
      <c r="H142" s="378" t="s">
        <v>275</v>
      </c>
      <c r="I142" s="448">
        <v>330600</v>
      </c>
      <c r="J142" s="399"/>
      <c r="K142" s="439"/>
      <c r="L142" s="399"/>
    </row>
    <row r="143" spans="5:12" ht="21.75">
      <c r="E143" s="371"/>
      <c r="F143" s="371"/>
      <c r="G143" s="386"/>
      <c r="H143" s="378" t="s">
        <v>202</v>
      </c>
      <c r="I143" s="448">
        <v>330700</v>
      </c>
      <c r="J143" s="399">
        <v>132330</v>
      </c>
      <c r="K143" s="439"/>
      <c r="L143" s="399">
        <v>129780</v>
      </c>
    </row>
    <row r="144" spans="5:12" ht="21.75">
      <c r="E144" s="371"/>
      <c r="F144" s="371"/>
      <c r="G144" s="386"/>
      <c r="H144" s="378" t="s">
        <v>276</v>
      </c>
      <c r="I144" s="448">
        <v>330800</v>
      </c>
      <c r="J144" s="399">
        <v>30000</v>
      </c>
      <c r="K144" s="439"/>
      <c r="L144" s="399">
        <v>5695</v>
      </c>
    </row>
    <row r="145" spans="5:12" ht="21.75">
      <c r="E145" s="371"/>
      <c r="F145" s="371"/>
      <c r="G145" s="386"/>
      <c r="H145" s="378" t="s">
        <v>197</v>
      </c>
      <c r="I145" s="448">
        <v>330900</v>
      </c>
      <c r="J145" s="399">
        <v>256903.17</v>
      </c>
      <c r="K145" s="439"/>
      <c r="L145" s="399">
        <v>256903.17</v>
      </c>
    </row>
    <row r="146" spans="5:12" ht="21.75">
      <c r="E146" s="371"/>
      <c r="F146" s="371"/>
      <c r="G146" s="386"/>
      <c r="H146" s="378" t="s">
        <v>277</v>
      </c>
      <c r="I146" s="448">
        <v>331100</v>
      </c>
      <c r="J146" s="399">
        <v>369698</v>
      </c>
      <c r="K146" s="439"/>
      <c r="L146" s="399">
        <v>369698</v>
      </c>
    </row>
    <row r="147" spans="5:12" ht="21.75">
      <c r="E147" s="371"/>
      <c r="F147" s="371"/>
      <c r="G147" s="386"/>
      <c r="H147" s="378" t="s">
        <v>198</v>
      </c>
      <c r="I147" s="448">
        <v>331700</v>
      </c>
      <c r="J147" s="399">
        <v>12000</v>
      </c>
      <c r="K147" s="439"/>
      <c r="L147" s="399">
        <v>11000</v>
      </c>
    </row>
    <row r="148" spans="5:12" ht="21.75">
      <c r="E148" s="371"/>
      <c r="F148" s="371"/>
      <c r="G148" s="386"/>
      <c r="H148" s="378" t="s">
        <v>278</v>
      </c>
      <c r="I148" s="448">
        <v>331100</v>
      </c>
      <c r="J148" s="399">
        <v>10000</v>
      </c>
      <c r="K148" s="439"/>
      <c r="L148" s="399"/>
    </row>
    <row r="149" spans="5:12" ht="21.75">
      <c r="E149" s="371"/>
      <c r="F149" s="371"/>
      <c r="G149" s="386"/>
      <c r="H149" s="378" t="s">
        <v>207</v>
      </c>
      <c r="I149" s="448">
        <v>331300</v>
      </c>
      <c r="J149" s="399">
        <v>135000</v>
      </c>
      <c r="K149" s="439"/>
      <c r="L149" s="399">
        <v>133683</v>
      </c>
    </row>
    <row r="150" spans="5:12" ht="21.75">
      <c r="E150" s="371"/>
      <c r="F150" s="371"/>
      <c r="G150" s="386"/>
      <c r="H150" s="378" t="s">
        <v>203</v>
      </c>
      <c r="I150" s="448">
        <v>331400</v>
      </c>
      <c r="J150" s="399">
        <v>105000</v>
      </c>
      <c r="K150" s="439"/>
      <c r="L150" s="399">
        <v>70476</v>
      </c>
    </row>
    <row r="151" spans="5:12" ht="21.75">
      <c r="E151" s="371"/>
      <c r="F151" s="371"/>
      <c r="G151" s="386"/>
      <c r="H151" s="378" t="s">
        <v>204</v>
      </c>
      <c r="I151" s="448">
        <v>331700</v>
      </c>
      <c r="J151" s="399">
        <v>40000</v>
      </c>
      <c r="K151" s="439"/>
      <c r="L151" s="399">
        <v>39000</v>
      </c>
    </row>
    <row r="152" spans="5:12" ht="21.75">
      <c r="E152" s="371"/>
      <c r="F152" s="371"/>
      <c r="G152" s="386"/>
      <c r="H152" s="378" t="s">
        <v>338</v>
      </c>
      <c r="I152" s="457">
        <v>331600</v>
      </c>
      <c r="J152" s="399">
        <v>19950</v>
      </c>
      <c r="K152" s="439"/>
      <c r="L152" s="399">
        <v>19950</v>
      </c>
    </row>
    <row r="153" spans="5:12" ht="22.5">
      <c r="E153" s="371"/>
      <c r="F153" s="371"/>
      <c r="G153" s="386"/>
      <c r="H153" s="390" t="s">
        <v>78</v>
      </c>
      <c r="I153" s="386"/>
      <c r="J153" s="400">
        <f>SUM(J137:J152)</f>
        <v>4381455.77</v>
      </c>
      <c r="K153" s="440"/>
      <c r="L153" s="400">
        <f>SUM(L137:L152)</f>
        <v>4276441.67</v>
      </c>
    </row>
    <row r="154" spans="5:12" ht="22.5">
      <c r="E154" s="371"/>
      <c r="F154" s="371"/>
      <c r="G154" s="386"/>
      <c r="H154" s="390"/>
      <c r="I154" s="388" t="s">
        <v>281</v>
      </c>
      <c r="J154" s="399"/>
      <c r="K154" s="396"/>
      <c r="L154" s="399"/>
    </row>
    <row r="155" spans="5:12" ht="22.5">
      <c r="E155" s="371"/>
      <c r="F155" s="371"/>
      <c r="G155" s="386"/>
      <c r="H155" s="390"/>
      <c r="I155" s="386"/>
      <c r="J155" s="399"/>
      <c r="K155" s="396"/>
      <c r="L155" s="399"/>
    </row>
    <row r="156" spans="5:12" ht="22.5">
      <c r="E156" s="544" t="s">
        <v>4</v>
      </c>
      <c r="F156" s="545"/>
      <c r="G156" s="545"/>
      <c r="H156" s="546"/>
      <c r="I156" s="552" t="s">
        <v>82</v>
      </c>
      <c r="J156" s="459" t="s">
        <v>7</v>
      </c>
      <c r="K156" s="454"/>
      <c r="L156" s="422" t="s">
        <v>451</v>
      </c>
    </row>
    <row r="157" spans="5:12" ht="22.5">
      <c r="E157" s="547"/>
      <c r="F157" s="548"/>
      <c r="G157" s="548"/>
      <c r="H157" s="549"/>
      <c r="I157" s="553"/>
      <c r="J157" s="460" t="s">
        <v>6</v>
      </c>
      <c r="K157" s="454"/>
      <c r="L157" s="423" t="s">
        <v>6</v>
      </c>
    </row>
    <row r="158" spans="5:12" ht="30.75" customHeight="1">
      <c r="E158" s="554" t="s">
        <v>14</v>
      </c>
      <c r="F158" s="554"/>
      <c r="G158" s="554"/>
      <c r="H158" s="554"/>
      <c r="I158" s="428"/>
      <c r="J158" s="403"/>
      <c r="K158" s="454"/>
      <c r="L158" s="403"/>
    </row>
    <row r="159" spans="5:12" ht="21.75">
      <c r="E159" s="371"/>
      <c r="F159" s="371"/>
      <c r="G159" s="386"/>
      <c r="H159" s="378" t="s">
        <v>213</v>
      </c>
      <c r="I159" s="448">
        <v>340100</v>
      </c>
      <c r="J159" s="399">
        <v>115000</v>
      </c>
      <c r="K159" s="439"/>
      <c r="L159" s="399">
        <v>91590.6</v>
      </c>
    </row>
    <row r="160" spans="5:12" ht="21.75">
      <c r="E160" s="371"/>
      <c r="F160" s="371"/>
      <c r="G160" s="386"/>
      <c r="H160" s="378" t="s">
        <v>279</v>
      </c>
      <c r="I160" s="448">
        <v>340200</v>
      </c>
      <c r="J160" s="399">
        <v>5000</v>
      </c>
      <c r="K160" s="439"/>
      <c r="L160" s="399"/>
    </row>
    <row r="161" spans="5:12" ht="21.75">
      <c r="E161" s="371"/>
      <c r="F161" s="371"/>
      <c r="G161" s="386"/>
      <c r="H161" s="378" t="s">
        <v>212</v>
      </c>
      <c r="I161" s="448">
        <v>340300</v>
      </c>
      <c r="J161" s="399">
        <v>80000</v>
      </c>
      <c r="K161" s="439"/>
      <c r="L161" s="399">
        <v>64191.7</v>
      </c>
    </row>
    <row r="162" spans="5:12" ht="21.75">
      <c r="E162" s="371"/>
      <c r="F162" s="371"/>
      <c r="G162" s="386"/>
      <c r="H162" s="378" t="s">
        <v>280</v>
      </c>
      <c r="I162" s="448">
        <v>340400</v>
      </c>
      <c r="J162" s="399">
        <v>10000</v>
      </c>
      <c r="K162" s="439"/>
      <c r="L162" s="399">
        <v>3697</v>
      </c>
    </row>
    <row r="163" spans="5:12" ht="22.5">
      <c r="E163" s="371"/>
      <c r="F163" s="371"/>
      <c r="G163" s="386"/>
      <c r="H163" s="390" t="s">
        <v>78</v>
      </c>
      <c r="I163" s="448"/>
      <c r="J163" s="400">
        <f>SUM(J159:J162)</f>
        <v>210000</v>
      </c>
      <c r="K163" s="440"/>
      <c r="L163" s="400">
        <f>SUM(L159:L162)</f>
        <v>159479.3</v>
      </c>
    </row>
    <row r="164" spans="5:12" ht="22.5">
      <c r="E164" s="388" t="s">
        <v>16</v>
      </c>
      <c r="F164" s="371"/>
      <c r="G164" s="386"/>
      <c r="H164" s="378"/>
      <c r="I164" s="448">
        <v>541000</v>
      </c>
      <c r="J164" s="399"/>
      <c r="K164" s="439"/>
      <c r="L164" s="399"/>
    </row>
    <row r="165" spans="5:12" ht="21.75">
      <c r="E165" s="371"/>
      <c r="F165" s="371"/>
      <c r="G165" s="386"/>
      <c r="H165" s="378" t="s">
        <v>219</v>
      </c>
      <c r="I165" s="448">
        <v>410100</v>
      </c>
      <c r="J165" s="399"/>
      <c r="K165" s="439"/>
      <c r="L165" s="399"/>
    </row>
    <row r="166" spans="5:12" ht="21.75">
      <c r="E166" s="371"/>
      <c r="F166" s="371"/>
      <c r="G166" s="386"/>
      <c r="H166" s="378" t="s">
        <v>220</v>
      </c>
      <c r="I166" s="448">
        <v>410101</v>
      </c>
      <c r="J166" s="399"/>
      <c r="K166" s="439"/>
      <c r="L166" s="399"/>
    </row>
    <row r="167" spans="5:12" ht="21.75">
      <c r="E167" s="371"/>
      <c r="F167" s="371"/>
      <c r="G167" s="386"/>
      <c r="H167" s="378" t="s">
        <v>340</v>
      </c>
      <c r="I167" s="448">
        <v>410102</v>
      </c>
      <c r="J167" s="399"/>
      <c r="K167" s="439"/>
      <c r="L167" s="399"/>
    </row>
    <row r="168" spans="5:12" ht="22.5">
      <c r="E168" s="371"/>
      <c r="F168" s="371"/>
      <c r="G168" s="386"/>
      <c r="H168" s="390" t="s">
        <v>78</v>
      </c>
      <c r="I168" s="448"/>
      <c r="J168" s="399"/>
      <c r="K168" s="439"/>
      <c r="L168" s="399"/>
    </row>
    <row r="169" spans="5:12" ht="22.5">
      <c r="E169" s="388" t="s">
        <v>17</v>
      </c>
      <c r="F169" s="371"/>
      <c r="G169" s="386"/>
      <c r="H169" s="407"/>
      <c r="I169" s="448">
        <v>542000</v>
      </c>
      <c r="J169" s="399"/>
      <c r="K169" s="439"/>
      <c r="L169" s="399"/>
    </row>
    <row r="170" spans="5:12" ht="21.75">
      <c r="E170" s="371"/>
      <c r="F170" s="371"/>
      <c r="G170" s="386"/>
      <c r="H170" s="404" t="s">
        <v>282</v>
      </c>
      <c r="I170" s="448">
        <v>420800</v>
      </c>
      <c r="J170" s="399"/>
      <c r="K170" s="439"/>
      <c r="L170" s="399"/>
    </row>
    <row r="171" spans="5:12" ht="21.75">
      <c r="E171" s="371"/>
      <c r="F171" s="371"/>
      <c r="G171" s="386"/>
      <c r="H171" s="404" t="s">
        <v>283</v>
      </c>
      <c r="I171" s="448">
        <v>420900</v>
      </c>
      <c r="J171" s="399">
        <v>496799</v>
      </c>
      <c r="K171" s="439"/>
      <c r="L171" s="399">
        <v>251600</v>
      </c>
    </row>
    <row r="172" spans="5:12" ht="22.5">
      <c r="E172" s="371"/>
      <c r="F172" s="371"/>
      <c r="G172" s="386"/>
      <c r="H172" s="408" t="s">
        <v>78</v>
      </c>
      <c r="I172" s="448"/>
      <c r="J172" s="400">
        <f>SUM(J171)</f>
        <v>496799</v>
      </c>
      <c r="K172" s="440"/>
      <c r="L172" s="400">
        <f>SUM(L171)</f>
        <v>251600</v>
      </c>
    </row>
    <row r="173" spans="5:12" ht="22.5">
      <c r="E173" s="388" t="s">
        <v>15</v>
      </c>
      <c r="F173" s="371"/>
      <c r="G173" s="386"/>
      <c r="H173" s="408"/>
      <c r="I173" s="448">
        <v>560000</v>
      </c>
      <c r="J173" s="399"/>
      <c r="K173" s="439"/>
      <c r="L173" s="399"/>
    </row>
    <row r="174" spans="5:12" ht="21.75">
      <c r="E174" s="371"/>
      <c r="F174" s="371"/>
      <c r="G174" s="386"/>
      <c r="H174" s="378" t="s">
        <v>214</v>
      </c>
      <c r="I174" s="448">
        <v>610200</v>
      </c>
      <c r="J174" s="399">
        <v>125000</v>
      </c>
      <c r="K174" s="439"/>
      <c r="L174" s="399">
        <v>40000</v>
      </c>
    </row>
    <row r="175" spans="5:12" ht="21.75">
      <c r="E175" s="371"/>
      <c r="F175" s="371"/>
      <c r="G175" s="386"/>
      <c r="H175" s="378" t="s">
        <v>215</v>
      </c>
      <c r="I175" s="448">
        <v>610201</v>
      </c>
      <c r="J175" s="396">
        <v>2935400</v>
      </c>
      <c r="K175" s="439"/>
      <c r="L175" s="396">
        <v>2935400</v>
      </c>
    </row>
    <row r="176" spans="5:12" ht="21.75">
      <c r="E176" s="371"/>
      <c r="F176" s="371"/>
      <c r="G176" s="386"/>
      <c r="H176" s="378" t="s">
        <v>284</v>
      </c>
      <c r="I176" s="448">
        <v>610400</v>
      </c>
      <c r="J176" s="425">
        <v>280000</v>
      </c>
      <c r="K176" s="439"/>
      <c r="L176" s="425">
        <v>277511.24</v>
      </c>
    </row>
    <row r="177" spans="5:12" ht="22.5">
      <c r="E177" s="371"/>
      <c r="F177" s="371"/>
      <c r="G177" s="386"/>
      <c r="H177" s="390" t="s">
        <v>78</v>
      </c>
      <c r="I177" s="448"/>
      <c r="J177" s="400">
        <f>SUM(J174:J176)</f>
        <v>3340400</v>
      </c>
      <c r="K177" s="440"/>
      <c r="L177" s="400">
        <f>SUM(L174:L176)</f>
        <v>3252911.24</v>
      </c>
    </row>
    <row r="178" spans="5:12" ht="22.5">
      <c r="E178" s="388" t="s">
        <v>223</v>
      </c>
      <c r="F178" s="371"/>
      <c r="G178" s="386"/>
      <c r="H178" s="378"/>
      <c r="I178" s="448">
        <v>550000</v>
      </c>
      <c r="J178" s="399"/>
      <c r="K178" s="439"/>
      <c r="L178" s="399"/>
    </row>
    <row r="179" spans="5:12" ht="21.75">
      <c r="E179" s="371"/>
      <c r="F179" s="371"/>
      <c r="G179" s="386"/>
      <c r="H179" s="378" t="s">
        <v>285</v>
      </c>
      <c r="I179" s="448">
        <v>510100</v>
      </c>
      <c r="J179" s="399">
        <v>20000</v>
      </c>
      <c r="K179" s="439"/>
      <c r="L179" s="399">
        <v>15000</v>
      </c>
    </row>
    <row r="180" spans="5:12" ht="21.75">
      <c r="E180" s="371"/>
      <c r="F180" s="371"/>
      <c r="G180" s="386"/>
      <c r="H180" s="378" t="s">
        <v>448</v>
      </c>
      <c r="I180" s="448">
        <v>510101</v>
      </c>
      <c r="J180" s="399">
        <v>2450</v>
      </c>
      <c r="K180" s="439"/>
      <c r="L180" s="399"/>
    </row>
    <row r="181" spans="5:12" ht="21.75">
      <c r="E181" s="371"/>
      <c r="F181" s="371"/>
      <c r="G181" s="386"/>
      <c r="H181" s="378" t="s">
        <v>417</v>
      </c>
      <c r="I181" s="448">
        <v>510102</v>
      </c>
      <c r="J181" s="399">
        <v>147000</v>
      </c>
      <c r="K181" s="439"/>
      <c r="L181" s="399">
        <v>64925</v>
      </c>
    </row>
    <row r="182" spans="5:12" ht="21.75">
      <c r="E182" s="371"/>
      <c r="F182" s="371"/>
      <c r="G182" s="386"/>
      <c r="H182" s="378" t="s">
        <v>216</v>
      </c>
      <c r="I182" s="457">
        <v>510103</v>
      </c>
      <c r="J182" s="399">
        <v>891800</v>
      </c>
      <c r="K182" s="439"/>
      <c r="L182" s="399">
        <v>636584</v>
      </c>
    </row>
    <row r="183" spans="5:12" ht="22.5">
      <c r="E183" s="371"/>
      <c r="F183" s="371"/>
      <c r="G183" s="386"/>
      <c r="H183" s="390" t="s">
        <v>78</v>
      </c>
      <c r="I183" s="386"/>
      <c r="J183" s="413">
        <f>SUM(J179:J182)</f>
        <v>1061250</v>
      </c>
      <c r="K183" s="448"/>
      <c r="L183" s="400">
        <f>SUM(L179:L182)</f>
        <v>716509</v>
      </c>
    </row>
    <row r="184" spans="5:12" ht="23.25" thickBot="1">
      <c r="E184" s="371"/>
      <c r="F184" s="371"/>
      <c r="G184" s="386"/>
      <c r="H184" s="390" t="s">
        <v>460</v>
      </c>
      <c r="I184" s="386"/>
      <c r="J184" s="458">
        <f>+J91+J99+J108+J128+J135+J153+J163+J172+J177+J183</f>
        <v>32700000</v>
      </c>
      <c r="K184" s="448"/>
      <c r="L184" s="426">
        <f>+L91+L99+L108+L128+L135+L153+L163+L172+L177+L183</f>
        <v>20663201.61</v>
      </c>
    </row>
    <row r="185" spans="5:12" ht="23.25" thickTop="1">
      <c r="E185" s="371"/>
      <c r="F185" s="371"/>
      <c r="G185" s="386"/>
      <c r="H185" s="390"/>
      <c r="I185" s="371"/>
      <c r="J185" s="386"/>
      <c r="K185" s="378"/>
      <c r="L185" s="399"/>
    </row>
    <row r="186" spans="5:12" ht="21.75">
      <c r="E186" s="371"/>
      <c r="F186" s="371"/>
      <c r="G186" s="386"/>
      <c r="H186" s="386"/>
      <c r="I186" s="371"/>
      <c r="J186" s="386"/>
      <c r="K186" s="378"/>
      <c r="L186" s="399"/>
    </row>
    <row r="187" spans="5:12" ht="22.5">
      <c r="E187" s="371"/>
      <c r="F187" s="371"/>
      <c r="G187" s="386"/>
      <c r="H187" s="386"/>
      <c r="I187" s="371"/>
      <c r="J187" s="386"/>
      <c r="K187" s="378"/>
      <c r="L187" s="310"/>
    </row>
    <row r="188" spans="5:12" ht="21.75">
      <c r="E188" s="371"/>
      <c r="F188" s="371"/>
      <c r="G188" s="386"/>
      <c r="H188" s="386"/>
      <c r="I188" s="371"/>
      <c r="J188" s="386"/>
      <c r="K188" s="378"/>
      <c r="L188" s="399"/>
    </row>
    <row r="189" spans="5:12" ht="21.75">
      <c r="E189" s="371"/>
      <c r="F189" s="371"/>
      <c r="G189" s="386"/>
      <c r="H189" s="386"/>
      <c r="I189" s="371"/>
      <c r="J189" s="386"/>
      <c r="K189" s="378"/>
      <c r="L189" s="399"/>
    </row>
    <row r="190" spans="5:12" ht="21.75">
      <c r="E190" s="371"/>
      <c r="F190" s="371"/>
      <c r="G190" s="386"/>
      <c r="H190" s="386"/>
      <c r="I190" s="371"/>
      <c r="J190" s="386"/>
      <c r="K190" s="378"/>
      <c r="L190" s="399"/>
    </row>
    <row r="191" spans="5:12" ht="21.75">
      <c r="E191" s="371"/>
      <c r="F191" s="371"/>
      <c r="G191" s="386"/>
      <c r="H191" s="386"/>
      <c r="I191" s="371"/>
      <c r="J191" s="386"/>
      <c r="K191" s="378"/>
      <c r="L191" s="399"/>
    </row>
    <row r="192" spans="5:12" ht="21.75">
      <c r="E192" s="371"/>
      <c r="F192" s="371"/>
      <c r="G192" s="386"/>
      <c r="H192" s="386"/>
      <c r="I192" s="371"/>
      <c r="J192" s="386"/>
      <c r="K192" s="378"/>
      <c r="L192" s="399"/>
    </row>
    <row r="193" spans="5:12" ht="21.75">
      <c r="E193" s="371"/>
      <c r="F193" s="371"/>
      <c r="G193" s="386"/>
      <c r="H193" s="386"/>
      <c r="I193" s="371"/>
      <c r="J193" s="386"/>
      <c r="K193" s="378"/>
      <c r="L193" s="399"/>
    </row>
    <row r="194" spans="5:12" ht="21.75">
      <c r="E194" s="371"/>
      <c r="F194" s="371"/>
      <c r="G194" s="386"/>
      <c r="H194" s="386"/>
      <c r="I194" s="371"/>
      <c r="J194" s="386"/>
      <c r="K194" s="378"/>
      <c r="L194" s="399"/>
    </row>
    <row r="195" spans="5:12" ht="21.75">
      <c r="E195" s="371"/>
      <c r="F195" s="371"/>
      <c r="G195" s="386"/>
      <c r="H195" s="386"/>
      <c r="I195" s="371"/>
      <c r="J195" s="386"/>
      <c r="K195" s="378"/>
      <c r="L195" s="399"/>
    </row>
    <row r="196" spans="5:12" ht="21.75">
      <c r="E196" s="371"/>
      <c r="F196" s="371"/>
      <c r="G196" s="386"/>
      <c r="H196" s="386"/>
      <c r="I196" s="371"/>
      <c r="J196" s="386"/>
      <c r="K196" s="378"/>
      <c r="L196" s="399"/>
    </row>
    <row r="197" spans="5:12" ht="21.75">
      <c r="E197" s="371"/>
      <c r="F197" s="371"/>
      <c r="G197" s="386"/>
      <c r="H197" s="386"/>
      <c r="I197" s="371"/>
      <c r="J197" s="386"/>
      <c r="K197" s="378"/>
      <c r="L197" s="399"/>
    </row>
    <row r="198" spans="5:12" ht="21.75">
      <c r="E198" s="371"/>
      <c r="F198" s="371"/>
      <c r="G198" s="386"/>
      <c r="H198" s="386"/>
      <c r="I198" s="371"/>
      <c r="J198" s="386"/>
      <c r="K198" s="378"/>
      <c r="L198" s="386"/>
    </row>
    <row r="199" spans="5:12" ht="21.75">
      <c r="E199" s="371"/>
      <c r="F199" s="371"/>
      <c r="G199" s="386"/>
      <c r="H199" s="386"/>
      <c r="I199" s="371"/>
      <c r="J199" s="386"/>
      <c r="K199" s="386"/>
      <c r="L199" s="386"/>
    </row>
    <row r="200" spans="5:12" ht="21.75">
      <c r="E200" s="371"/>
      <c r="F200" s="371"/>
      <c r="G200" s="386"/>
      <c r="H200" s="386"/>
      <c r="I200" s="371"/>
      <c r="J200" s="386"/>
      <c r="K200" s="386"/>
      <c r="L200" s="386"/>
    </row>
    <row r="201" spans="5:12" ht="21.75">
      <c r="E201" s="371"/>
      <c r="F201" s="371"/>
      <c r="G201" s="386"/>
      <c r="H201" s="386"/>
      <c r="I201" s="371"/>
      <c r="J201" s="386"/>
      <c r="K201" s="386"/>
      <c r="L201" s="386"/>
    </row>
    <row r="202" spans="5:12" ht="21.75">
      <c r="E202" s="371"/>
      <c r="F202" s="371"/>
      <c r="G202" s="386"/>
      <c r="H202" s="386"/>
      <c r="I202" s="371"/>
      <c r="J202" s="386"/>
      <c r="K202" s="386"/>
      <c r="L202" s="386"/>
    </row>
    <row r="203" spans="5:12" ht="21.75">
      <c r="E203" s="371"/>
      <c r="F203" s="371"/>
      <c r="G203" s="386"/>
      <c r="H203" s="386"/>
      <c r="I203" s="371"/>
      <c r="J203" s="386"/>
      <c r="K203" s="386"/>
      <c r="L203" s="386"/>
    </row>
    <row r="204" spans="5:12" ht="21.75">
      <c r="E204" s="371"/>
      <c r="F204" s="371"/>
      <c r="G204" s="386"/>
      <c r="H204" s="386"/>
      <c r="I204" s="371"/>
      <c r="J204" s="386"/>
      <c r="K204" s="386"/>
      <c r="L204" s="386"/>
    </row>
    <row r="205" spans="5:12" ht="21.75">
      <c r="E205" s="371"/>
      <c r="F205" s="371"/>
      <c r="G205" s="386"/>
      <c r="H205" s="386"/>
      <c r="I205" s="371"/>
      <c r="J205" s="386"/>
      <c r="K205" s="386"/>
      <c r="L205" s="386"/>
    </row>
    <row r="206" spans="5:12" ht="21.75">
      <c r="E206" s="371"/>
      <c r="F206" s="371"/>
      <c r="G206" s="386"/>
      <c r="H206" s="386"/>
      <c r="I206" s="371"/>
      <c r="J206" s="386"/>
      <c r="K206" s="386"/>
      <c r="L206" s="386"/>
    </row>
    <row r="207" spans="5:12" ht="21.75">
      <c r="E207" s="371"/>
      <c r="F207" s="371"/>
      <c r="G207" s="386"/>
      <c r="H207" s="386"/>
      <c r="I207" s="371"/>
      <c r="J207" s="386"/>
      <c r="K207" s="386"/>
      <c r="L207" s="386"/>
    </row>
    <row r="208" spans="5:12" ht="21.75">
      <c r="E208" s="371"/>
      <c r="F208" s="371"/>
      <c r="G208" s="386"/>
      <c r="H208" s="386"/>
      <c r="I208" s="371"/>
      <c r="J208" s="386"/>
      <c r="K208" s="386"/>
      <c r="L208" s="386"/>
    </row>
    <row r="209" spans="5:12" ht="21.75">
      <c r="E209" s="371"/>
      <c r="F209" s="371"/>
      <c r="G209" s="386"/>
      <c r="H209" s="386"/>
      <c r="I209" s="371"/>
      <c r="J209" s="386"/>
      <c r="K209" s="386"/>
      <c r="L209" s="386"/>
    </row>
    <row r="210" spans="5:12" ht="21.75">
      <c r="E210" s="371"/>
      <c r="F210" s="371"/>
      <c r="G210" s="386"/>
      <c r="H210" s="386"/>
      <c r="I210" s="371"/>
      <c r="J210" s="386"/>
      <c r="K210" s="386"/>
      <c r="L210" s="386"/>
    </row>
    <row r="211" spans="5:12" ht="21.75">
      <c r="E211" s="371"/>
      <c r="F211" s="371"/>
      <c r="G211" s="386"/>
      <c r="H211" s="386"/>
      <c r="I211" s="371"/>
      <c r="J211" s="386"/>
      <c r="K211" s="386"/>
      <c r="L211" s="386"/>
    </row>
    <row r="212" spans="5:12" ht="21.75">
      <c r="E212" s="371"/>
      <c r="F212" s="371"/>
      <c r="G212" s="386"/>
      <c r="H212" s="386"/>
      <c r="I212" s="371"/>
      <c r="J212" s="386"/>
      <c r="K212" s="386"/>
      <c r="L212" s="386"/>
    </row>
    <row r="213" spans="5:12" ht="21.75">
      <c r="E213" s="371"/>
      <c r="F213" s="371"/>
      <c r="G213" s="386"/>
      <c r="H213" s="386"/>
      <c r="I213" s="371"/>
      <c r="J213" s="386"/>
      <c r="K213" s="386"/>
      <c r="L213" s="386"/>
    </row>
    <row r="214" spans="5:12" ht="21.75">
      <c r="E214" s="371"/>
      <c r="F214" s="371"/>
      <c r="G214" s="386"/>
      <c r="H214" s="386"/>
      <c r="I214" s="371"/>
      <c r="J214" s="386"/>
      <c r="K214" s="386"/>
      <c r="L214" s="386"/>
    </row>
    <row r="215" spans="5:12" ht="21.75">
      <c r="E215" s="371"/>
      <c r="F215" s="371"/>
      <c r="G215" s="386"/>
      <c r="H215" s="386"/>
      <c r="I215" s="371"/>
      <c r="J215" s="386"/>
      <c r="K215" s="386"/>
      <c r="L215" s="386"/>
    </row>
    <row r="216" spans="5:12" ht="21.75">
      <c r="E216" s="371"/>
      <c r="F216" s="371"/>
      <c r="G216" s="386"/>
      <c r="H216" s="386"/>
      <c r="I216" s="371"/>
      <c r="J216" s="386"/>
      <c r="K216" s="386"/>
      <c r="L216" s="386"/>
    </row>
    <row r="217" spans="5:12" ht="21.75">
      <c r="E217" s="371"/>
      <c r="F217" s="371"/>
      <c r="G217" s="386"/>
      <c r="H217" s="386"/>
      <c r="I217" s="371"/>
      <c r="J217" s="386"/>
      <c r="K217" s="386"/>
      <c r="L217" s="386"/>
    </row>
    <row r="218" spans="5:12" ht="21.75">
      <c r="E218" s="371"/>
      <c r="F218" s="371"/>
      <c r="G218" s="386"/>
      <c r="H218" s="386"/>
      <c r="I218" s="371"/>
      <c r="J218" s="386"/>
      <c r="K218" s="386"/>
      <c r="L218" s="386"/>
    </row>
    <row r="219" spans="5:12" ht="21.75">
      <c r="E219" s="371"/>
      <c r="F219" s="371"/>
      <c r="G219" s="386"/>
      <c r="H219" s="386"/>
      <c r="I219" s="371"/>
      <c r="J219" s="386"/>
      <c r="K219" s="386"/>
      <c r="L219" s="386"/>
    </row>
    <row r="220" spans="5:12" ht="21.75">
      <c r="E220" s="371"/>
      <c r="F220" s="371"/>
      <c r="G220" s="386"/>
      <c r="H220" s="386"/>
      <c r="I220" s="371"/>
      <c r="J220" s="386"/>
      <c r="K220" s="386"/>
      <c r="L220" s="386"/>
    </row>
    <row r="221" spans="5:12" ht="21.75">
      <c r="E221" s="371"/>
      <c r="F221" s="371"/>
      <c r="G221" s="386"/>
      <c r="H221" s="386"/>
      <c r="I221" s="371"/>
      <c r="J221" s="386"/>
      <c r="K221" s="386"/>
      <c r="L221" s="386"/>
    </row>
    <row r="222" spans="5:12" ht="21.75">
      <c r="E222" s="371"/>
      <c r="F222" s="371"/>
      <c r="G222" s="386"/>
      <c r="H222" s="386"/>
      <c r="I222" s="371"/>
      <c r="J222" s="386"/>
      <c r="K222" s="386"/>
      <c r="L222" s="386"/>
    </row>
    <row r="223" spans="7:8" ht="22.5">
      <c r="G223" s="302"/>
      <c r="H223" s="302"/>
    </row>
    <row r="224" spans="7:8" ht="22.5">
      <c r="G224" s="302"/>
      <c r="H224" s="302"/>
    </row>
  </sheetData>
  <sheetProtection/>
  <mergeCells count="17">
    <mergeCell ref="E158:H158"/>
    <mergeCell ref="E79:H80"/>
    <mergeCell ref="I79:I80"/>
    <mergeCell ref="J4:L4"/>
    <mergeCell ref="E42:H42"/>
    <mergeCell ref="E117:H118"/>
    <mergeCell ref="I117:I118"/>
    <mergeCell ref="E156:H157"/>
    <mergeCell ref="I156:I157"/>
    <mergeCell ref="E119:H119"/>
    <mergeCell ref="E6:H7"/>
    <mergeCell ref="E1:L1"/>
    <mergeCell ref="E2:L2"/>
    <mergeCell ref="E3:L3"/>
    <mergeCell ref="E40:H41"/>
    <mergeCell ref="I40:I41"/>
    <mergeCell ref="I6:I7"/>
  </mergeCells>
  <printOptions/>
  <pageMargins left="0.07874015748031496" right="0" top="0.1968503937007874" bottom="0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7"/>
  <sheetViews>
    <sheetView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0.2890625" style="0" customWidth="1"/>
    <col min="2" max="2" width="56.8515625" style="0" customWidth="1"/>
    <col min="3" max="3" width="8.7109375" style="0" customWidth="1"/>
    <col min="4" max="4" width="15.7109375" style="0" customWidth="1"/>
    <col min="5" max="5" width="15.421875" style="0" customWidth="1"/>
    <col min="7" max="7" width="10.8515625" style="0" bestFit="1" customWidth="1"/>
  </cols>
  <sheetData>
    <row r="1" spans="2:7" ht="24">
      <c r="B1" s="528" t="s">
        <v>29</v>
      </c>
      <c r="C1" s="528"/>
      <c r="D1" s="557"/>
      <c r="E1" s="557"/>
      <c r="F1" s="54"/>
      <c r="G1" s="54"/>
    </row>
    <row r="2" spans="2:7" ht="20.25" customHeight="1">
      <c r="B2" s="528" t="s">
        <v>457</v>
      </c>
      <c r="C2" s="528"/>
      <c r="D2" s="528"/>
      <c r="E2" s="528"/>
      <c r="F2" s="54"/>
      <c r="G2" s="54"/>
    </row>
    <row r="3" spans="2:7" ht="25.5" customHeight="1">
      <c r="B3" s="558" t="s">
        <v>395</v>
      </c>
      <c r="C3" s="528"/>
      <c r="D3" s="528"/>
      <c r="E3" s="528"/>
      <c r="F3" s="54"/>
      <c r="G3" s="54"/>
    </row>
    <row r="4" spans="2:7" ht="21" customHeight="1" hidden="1">
      <c r="B4" s="306"/>
      <c r="C4" s="306"/>
      <c r="D4" s="302"/>
      <c r="E4" s="302"/>
      <c r="F4" s="54"/>
      <c r="G4" s="54"/>
    </row>
    <row r="5" spans="2:7" ht="24" hidden="1">
      <c r="B5" s="306"/>
      <c r="C5" s="306"/>
      <c r="D5" s="302"/>
      <c r="E5" s="302"/>
      <c r="F5" s="54"/>
      <c r="G5" s="54"/>
    </row>
    <row r="6" spans="2:7" ht="24" hidden="1">
      <c r="B6" s="306"/>
      <c r="C6" s="306"/>
      <c r="D6" s="302"/>
      <c r="E6" s="302"/>
      <c r="F6" s="54"/>
      <c r="G6" s="54"/>
    </row>
    <row r="7" spans="2:7" ht="24">
      <c r="B7" s="306"/>
      <c r="C7" s="306"/>
      <c r="D7" s="302"/>
      <c r="E7" s="302"/>
      <c r="F7" s="54"/>
      <c r="G7" s="54"/>
    </row>
    <row r="8" spans="2:7" ht="15" customHeight="1">
      <c r="B8" s="306"/>
      <c r="C8" s="306"/>
      <c r="D8" s="302"/>
      <c r="E8" s="302"/>
      <c r="F8" s="54"/>
      <c r="G8" s="54"/>
    </row>
    <row r="9" spans="2:7" ht="24">
      <c r="B9" s="352" t="s">
        <v>81</v>
      </c>
      <c r="C9" s="353" t="s">
        <v>82</v>
      </c>
      <c r="D9" s="353" t="s">
        <v>83</v>
      </c>
      <c r="E9" s="353" t="s">
        <v>84</v>
      </c>
      <c r="F9" s="54"/>
      <c r="G9" s="54"/>
    </row>
    <row r="10" spans="2:7" ht="24">
      <c r="B10" s="354" t="s">
        <v>336</v>
      </c>
      <c r="C10" s="355">
        <v>110100</v>
      </c>
      <c r="D10" s="356"/>
      <c r="E10" s="357"/>
      <c r="F10" s="54"/>
      <c r="G10" s="54"/>
    </row>
    <row r="11" spans="2:7" ht="24">
      <c r="B11" s="358" t="s">
        <v>461</v>
      </c>
      <c r="C11" s="359">
        <v>110101</v>
      </c>
      <c r="D11" s="360">
        <v>10885248.42</v>
      </c>
      <c r="E11" s="361"/>
      <c r="F11" s="54"/>
      <c r="G11" s="54"/>
    </row>
    <row r="12" spans="2:7" ht="24">
      <c r="B12" s="434" t="s">
        <v>85</v>
      </c>
      <c r="C12" s="433">
        <v>110201</v>
      </c>
      <c r="D12" s="364">
        <v>25400901.08</v>
      </c>
      <c r="E12" s="365"/>
      <c r="F12" s="54"/>
      <c r="G12" s="54"/>
    </row>
    <row r="13" spans="2:7" ht="24">
      <c r="B13" s="321" t="s">
        <v>86</v>
      </c>
      <c r="C13" s="49">
        <v>110201</v>
      </c>
      <c r="D13" s="47">
        <v>1236475.14</v>
      </c>
      <c r="E13" s="47"/>
      <c r="F13" s="54"/>
      <c r="G13" s="54"/>
    </row>
    <row r="14" spans="2:7" ht="24">
      <c r="B14" s="321" t="s">
        <v>160</v>
      </c>
      <c r="C14" s="49">
        <v>110201</v>
      </c>
      <c r="D14" s="435"/>
      <c r="E14" s="47"/>
      <c r="F14" s="54"/>
      <c r="G14" s="54"/>
    </row>
    <row r="15" spans="2:7" ht="24">
      <c r="B15" s="321" t="s">
        <v>18</v>
      </c>
      <c r="C15" s="49">
        <v>110605</v>
      </c>
      <c r="D15" s="435">
        <v>2564</v>
      </c>
      <c r="E15" s="47"/>
      <c r="F15" s="54"/>
      <c r="G15" s="54"/>
    </row>
    <row r="16" spans="2:7" ht="24">
      <c r="B16" s="321" t="s">
        <v>452</v>
      </c>
      <c r="C16" s="181">
        <v>300000</v>
      </c>
      <c r="D16" s="179"/>
      <c r="E16" s="177">
        <v>19732969.12</v>
      </c>
      <c r="F16" s="54"/>
      <c r="G16" s="54"/>
    </row>
    <row r="17" spans="2:7" ht="24">
      <c r="B17" s="321" t="s">
        <v>453</v>
      </c>
      <c r="C17" s="181">
        <v>320000</v>
      </c>
      <c r="D17" s="179"/>
      <c r="E17" s="177">
        <v>13994839.17</v>
      </c>
      <c r="F17" s="54"/>
      <c r="G17" s="54"/>
    </row>
    <row r="18" spans="2:7" ht="24">
      <c r="B18" s="321" t="s">
        <v>129</v>
      </c>
      <c r="C18" s="181">
        <v>230102</v>
      </c>
      <c r="D18" s="179"/>
      <c r="E18" s="177">
        <v>28616.71</v>
      </c>
      <c r="F18" s="54"/>
      <c r="G18" s="54"/>
    </row>
    <row r="19" spans="2:7" ht="24">
      <c r="B19" s="321" t="s">
        <v>35</v>
      </c>
      <c r="C19" s="181">
        <v>230108</v>
      </c>
      <c r="D19" s="179"/>
      <c r="E19" s="177">
        <v>568049</v>
      </c>
      <c r="F19" s="54"/>
      <c r="G19" s="54"/>
    </row>
    <row r="20" spans="2:7" ht="24">
      <c r="B20" s="322" t="s">
        <v>37</v>
      </c>
      <c r="C20" s="182">
        <v>230199</v>
      </c>
      <c r="D20" s="196"/>
      <c r="E20" s="183">
        <v>1236475.14</v>
      </c>
      <c r="F20" s="54"/>
      <c r="G20" s="54"/>
    </row>
    <row r="21" spans="2:7" ht="24">
      <c r="B21" s="321" t="s">
        <v>389</v>
      </c>
      <c r="C21" s="181">
        <v>210200</v>
      </c>
      <c r="D21" s="179"/>
      <c r="E21" s="177">
        <v>2564</v>
      </c>
      <c r="F21" s="54"/>
      <c r="G21" s="54"/>
    </row>
    <row r="22" spans="2:7" ht="24">
      <c r="B22" s="321" t="s">
        <v>225</v>
      </c>
      <c r="C22" s="181">
        <v>230106</v>
      </c>
      <c r="D22" s="179"/>
      <c r="E22" s="177"/>
      <c r="F22" s="54"/>
      <c r="G22" s="54"/>
    </row>
    <row r="23" spans="2:7" ht="24">
      <c r="B23" s="321" t="s">
        <v>454</v>
      </c>
      <c r="C23" s="197">
        <v>210402</v>
      </c>
      <c r="D23" s="47"/>
      <c r="E23" s="47">
        <v>63700</v>
      </c>
      <c r="F23" s="54"/>
      <c r="G23" s="54"/>
    </row>
    <row r="24" spans="2:7" ht="24">
      <c r="B24" s="322" t="s">
        <v>455</v>
      </c>
      <c r="C24" s="198">
        <v>210500</v>
      </c>
      <c r="D24" s="50"/>
      <c r="E24" s="50">
        <v>1584360</v>
      </c>
      <c r="F24" s="54"/>
      <c r="G24" s="54"/>
    </row>
    <row r="25" spans="2:7" ht="24">
      <c r="B25" s="322" t="s">
        <v>341</v>
      </c>
      <c r="C25" s="198">
        <v>230103</v>
      </c>
      <c r="D25" s="50"/>
      <c r="E25" s="50">
        <v>12000</v>
      </c>
      <c r="F25" s="54"/>
      <c r="G25" s="54"/>
    </row>
    <row r="26" spans="2:7" ht="24">
      <c r="B26" s="322" t="s">
        <v>400</v>
      </c>
      <c r="C26" s="198">
        <v>441000</v>
      </c>
      <c r="D26" s="50"/>
      <c r="E26" s="50">
        <v>115.5</v>
      </c>
      <c r="F26" s="54"/>
      <c r="G26" s="54"/>
    </row>
    <row r="27" spans="2:7" ht="24">
      <c r="B27" s="322" t="s">
        <v>405</v>
      </c>
      <c r="C27" s="198">
        <v>441000</v>
      </c>
      <c r="D27" s="50"/>
      <c r="E27" s="50">
        <v>138000</v>
      </c>
      <c r="F27" s="54"/>
      <c r="G27" s="54"/>
    </row>
    <row r="28" spans="2:7" ht="24">
      <c r="B28" s="322" t="s">
        <v>406</v>
      </c>
      <c r="C28" s="198">
        <v>441000</v>
      </c>
      <c r="D28" s="50"/>
      <c r="E28" s="50"/>
      <c r="F28" s="54"/>
      <c r="G28" s="54"/>
    </row>
    <row r="29" spans="2:7" ht="24">
      <c r="B29" s="335" t="s">
        <v>407</v>
      </c>
      <c r="C29" s="336">
        <v>441000</v>
      </c>
      <c r="D29" s="152"/>
      <c r="E29" s="152">
        <v>163500</v>
      </c>
      <c r="F29" s="54"/>
      <c r="G29" s="54"/>
    </row>
    <row r="30" spans="2:7" ht="24">
      <c r="B30" s="335" t="s">
        <v>408</v>
      </c>
      <c r="C30" s="336">
        <v>441000</v>
      </c>
      <c r="D30" s="152"/>
      <c r="E30" s="152"/>
      <c r="F30" s="54"/>
      <c r="G30" s="54"/>
    </row>
    <row r="31" spans="2:7" ht="24">
      <c r="B31" s="149" t="s">
        <v>39</v>
      </c>
      <c r="C31" s="149"/>
      <c r="D31" s="150">
        <f>SUM(D11:D30)</f>
        <v>37525188.64</v>
      </c>
      <c r="E31" s="150">
        <f>SUM(E11:E30)</f>
        <v>37525188.64</v>
      </c>
      <c r="F31" s="337"/>
      <c r="G31" s="54"/>
    </row>
    <row r="32" spans="2:7" ht="24">
      <c r="B32" s="113"/>
      <c r="C32" s="113"/>
      <c r="D32" s="151"/>
      <c r="E32" s="151"/>
      <c r="F32" s="54"/>
      <c r="G32" s="54"/>
    </row>
    <row r="33" spans="2:7" ht="12.75" customHeight="1">
      <c r="B33" s="113"/>
      <c r="C33" s="113"/>
      <c r="D33" s="151"/>
      <c r="E33" s="151"/>
      <c r="F33" s="54"/>
      <c r="G33" s="54"/>
    </row>
    <row r="34" spans="2:7" ht="24">
      <c r="B34" s="113"/>
      <c r="C34" s="113"/>
      <c r="D34" s="151"/>
      <c r="E34" s="151"/>
      <c r="F34" s="54"/>
      <c r="G34" s="54"/>
    </row>
    <row r="35" spans="2:7" ht="24">
      <c r="B35" s="559" t="s">
        <v>99</v>
      </c>
      <c r="C35" s="559"/>
      <c r="D35" s="559"/>
      <c r="E35" s="559"/>
      <c r="F35" s="559"/>
      <c r="G35" s="559"/>
    </row>
    <row r="36" spans="2:7" ht="24">
      <c r="B36" s="559" t="s">
        <v>342</v>
      </c>
      <c r="C36" s="559"/>
      <c r="D36" s="559"/>
      <c r="E36" s="559"/>
      <c r="F36" s="559"/>
      <c r="G36" s="559"/>
    </row>
    <row r="37" spans="2:7" ht="24">
      <c r="B37" s="437" t="s">
        <v>409</v>
      </c>
      <c r="C37" s="437"/>
      <c r="D37" s="437"/>
      <c r="E37" s="437"/>
      <c r="F37" s="437"/>
      <c r="G37" s="437"/>
    </row>
  </sheetData>
  <sheetProtection/>
  <mergeCells count="5">
    <mergeCell ref="B1:E1"/>
    <mergeCell ref="B2:E2"/>
    <mergeCell ref="B3:E3"/>
    <mergeCell ref="B35:G35"/>
    <mergeCell ref="B36:G36"/>
  </mergeCells>
  <printOptions/>
  <pageMargins left="0.5905511811023623" right="0" top="0.3937007874015748" bottom="0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81"/>
  <sheetViews>
    <sheetView zoomScalePageLayoutView="0" workbookViewId="0" topLeftCell="A39">
      <selection activeCell="C54" sqref="C54:J54"/>
    </sheetView>
  </sheetViews>
  <sheetFormatPr defaultColWidth="9.140625" defaultRowHeight="12.75"/>
  <cols>
    <col min="1" max="1" width="0.85546875" style="11" customWidth="1"/>
    <col min="2" max="2" width="10.421875" style="11" hidden="1" customWidth="1"/>
    <col min="3" max="3" width="3.7109375" style="11" customWidth="1"/>
    <col min="4" max="4" width="5.00390625" style="11" customWidth="1"/>
    <col min="5" max="5" width="15.8515625" style="11" customWidth="1"/>
    <col min="6" max="6" width="7.00390625" style="11" customWidth="1"/>
    <col min="7" max="7" width="22.421875" style="11" customWidth="1"/>
    <col min="8" max="8" width="15.421875" style="11" customWidth="1"/>
    <col min="9" max="9" width="5.00390625" style="11" customWidth="1"/>
    <col min="10" max="10" width="17.28125" style="11" customWidth="1"/>
    <col min="11" max="11" width="9.8515625" style="11" customWidth="1"/>
    <col min="12" max="16384" width="9.140625" style="11" customWidth="1"/>
  </cols>
  <sheetData>
    <row r="1" ht="35.25" customHeight="1"/>
    <row r="2" spans="1:12" ht="26.25">
      <c r="A2" s="116"/>
      <c r="B2" s="117"/>
      <c r="C2" s="117"/>
      <c r="D2" s="117"/>
      <c r="E2" s="117"/>
      <c r="F2" s="117"/>
      <c r="G2" s="117"/>
      <c r="I2" s="114"/>
      <c r="J2" s="114" t="s">
        <v>466</v>
      </c>
      <c r="K2" s="117"/>
      <c r="L2" s="117"/>
    </row>
    <row r="3" spans="1:12" ht="26.25">
      <c r="A3" s="116"/>
      <c r="B3" s="117"/>
      <c r="C3" s="117"/>
      <c r="D3" s="117"/>
      <c r="E3" s="117"/>
      <c r="F3" s="117"/>
      <c r="G3" s="117"/>
      <c r="H3" s="114"/>
      <c r="I3" s="114"/>
      <c r="K3" s="117"/>
      <c r="L3" s="117"/>
    </row>
    <row r="4" spans="1:12" ht="26.25">
      <c r="A4" s="116"/>
      <c r="B4" s="117"/>
      <c r="C4" s="535" t="s">
        <v>29</v>
      </c>
      <c r="D4" s="535"/>
      <c r="E4" s="535"/>
      <c r="F4" s="535"/>
      <c r="G4" s="535"/>
      <c r="H4" s="535"/>
      <c r="I4" s="535"/>
      <c r="J4" s="535"/>
      <c r="K4" s="117"/>
      <c r="L4" s="117"/>
    </row>
    <row r="5" spans="1:12" ht="26.25">
      <c r="A5" s="116"/>
      <c r="B5" s="117"/>
      <c r="C5" s="532" t="s">
        <v>147</v>
      </c>
      <c r="D5" s="532"/>
      <c r="E5" s="532"/>
      <c r="F5" s="532"/>
      <c r="G5" s="532"/>
      <c r="H5" s="532"/>
      <c r="I5" s="532"/>
      <c r="J5" s="532"/>
      <c r="K5" s="117"/>
      <c r="L5" s="117"/>
    </row>
    <row r="6" spans="1:12" ht="26.25">
      <c r="A6" s="116"/>
      <c r="B6" s="117"/>
      <c r="C6" s="560" t="s">
        <v>385</v>
      </c>
      <c r="D6" s="560"/>
      <c r="E6" s="560"/>
      <c r="F6" s="560"/>
      <c r="G6" s="560"/>
      <c r="H6" s="560"/>
      <c r="I6" s="560"/>
      <c r="J6" s="560"/>
      <c r="K6" s="117"/>
      <c r="L6" s="117"/>
    </row>
    <row r="7" spans="1:12" ht="27" thickBot="1">
      <c r="A7" s="116"/>
      <c r="B7" s="117"/>
      <c r="C7" s="475"/>
      <c r="D7" s="475"/>
      <c r="E7" s="475"/>
      <c r="F7" s="475"/>
      <c r="G7" s="475"/>
      <c r="H7" s="475"/>
      <c r="I7" s="475"/>
      <c r="J7" s="475"/>
      <c r="K7" s="116"/>
      <c r="L7" s="116"/>
    </row>
    <row r="8" spans="1:12" ht="26.25">
      <c r="A8" s="529" t="s">
        <v>148</v>
      </c>
      <c r="B8" s="530"/>
      <c r="C8" s="561"/>
      <c r="D8" s="562"/>
      <c r="E8" s="563" t="s">
        <v>150</v>
      </c>
      <c r="F8" s="561"/>
      <c r="G8" s="562"/>
      <c r="H8" s="474" t="s">
        <v>151</v>
      </c>
      <c r="I8" s="474"/>
      <c r="J8" s="474" t="s">
        <v>152</v>
      </c>
      <c r="K8" s="62"/>
      <c r="L8" s="116"/>
    </row>
    <row r="9" spans="1:12" ht="26.25">
      <c r="A9" s="119"/>
      <c r="B9" s="120"/>
      <c r="C9" s="121">
        <v>1</v>
      </c>
      <c r="D9" s="122"/>
      <c r="E9" s="128" t="s">
        <v>323</v>
      </c>
      <c r="F9" s="121"/>
      <c r="G9" s="129"/>
      <c r="H9" s="134">
        <v>63700</v>
      </c>
      <c r="I9" s="134"/>
      <c r="J9" s="137"/>
      <c r="K9" s="116"/>
      <c r="L9" s="116"/>
    </row>
    <row r="10" spans="1:12" ht="26.25">
      <c r="A10" s="123"/>
      <c r="B10" s="116"/>
      <c r="C10" s="52"/>
      <c r="D10" s="124"/>
      <c r="E10" s="130"/>
      <c r="F10" s="52"/>
      <c r="G10" s="131"/>
      <c r="H10" s="135"/>
      <c r="I10" s="135"/>
      <c r="J10" s="138"/>
      <c r="K10" s="116"/>
      <c r="L10" s="116"/>
    </row>
    <row r="11" spans="1:12" ht="26.25">
      <c r="A11" s="125"/>
      <c r="B11" s="126"/>
      <c r="C11" s="127"/>
      <c r="D11" s="53"/>
      <c r="E11" s="132"/>
      <c r="F11" s="127"/>
      <c r="G11" s="133"/>
      <c r="H11" s="136"/>
      <c r="I11" s="136"/>
      <c r="J11" s="139"/>
      <c r="K11" s="116"/>
      <c r="L11" s="116"/>
    </row>
    <row r="12" spans="1:12" ht="26.25">
      <c r="A12" s="116"/>
      <c r="B12" s="117"/>
      <c r="C12" s="64"/>
      <c r="D12" s="64"/>
      <c r="E12" s="64"/>
      <c r="F12" s="64"/>
      <c r="G12" s="118" t="s">
        <v>78</v>
      </c>
      <c r="H12" s="140">
        <f>SUM(H9:H11)</f>
        <v>63700</v>
      </c>
      <c r="I12" s="140"/>
      <c r="J12" s="140">
        <f>SUM(J9:J11)</f>
        <v>0</v>
      </c>
      <c r="K12" s="116"/>
      <c r="L12" s="116"/>
    </row>
    <row r="13" spans="1:12" ht="27" thickBot="1">
      <c r="A13" s="116"/>
      <c r="B13" s="117"/>
      <c r="C13" s="64"/>
      <c r="D13" s="64"/>
      <c r="E13" s="115"/>
      <c r="F13" s="64"/>
      <c r="G13" s="118" t="s">
        <v>39</v>
      </c>
      <c r="H13" s="536">
        <f>+H12+J12</f>
        <v>63700</v>
      </c>
      <c r="I13" s="537"/>
      <c r="J13" s="538"/>
      <c r="K13" s="117"/>
      <c r="L13" s="116"/>
    </row>
    <row r="14" spans="1:12" ht="27" thickTop="1">
      <c r="A14" s="116"/>
      <c r="B14" s="116"/>
      <c r="C14" s="63"/>
      <c r="D14" s="63"/>
      <c r="E14" s="63"/>
      <c r="F14" s="63"/>
      <c r="G14" s="63"/>
      <c r="H14" s="63"/>
      <c r="I14" s="63"/>
      <c r="J14" s="63"/>
      <c r="K14" s="116"/>
      <c r="L14" s="116"/>
    </row>
    <row r="15" spans="1:12" ht="26.25">
      <c r="A15" s="116"/>
      <c r="B15" s="117"/>
      <c r="C15" s="117"/>
      <c r="E15" s="117"/>
      <c r="F15" s="117"/>
      <c r="G15" s="117"/>
      <c r="I15" s="114"/>
      <c r="J15" s="114" t="s">
        <v>467</v>
      </c>
      <c r="K15" s="116"/>
      <c r="L15" s="116"/>
    </row>
    <row r="16" spans="1:12" ht="26.25">
      <c r="A16" s="116"/>
      <c r="B16" s="117"/>
      <c r="C16" s="535" t="s">
        <v>29</v>
      </c>
      <c r="D16" s="535"/>
      <c r="E16" s="535"/>
      <c r="F16" s="535"/>
      <c r="G16" s="535"/>
      <c r="H16" s="535"/>
      <c r="I16" s="535"/>
      <c r="J16" s="535"/>
      <c r="K16" s="62"/>
      <c r="L16" s="116"/>
    </row>
    <row r="17" spans="1:12" ht="26.25">
      <c r="A17" s="116"/>
      <c r="B17" s="117"/>
      <c r="C17" s="532" t="s">
        <v>138</v>
      </c>
      <c r="D17" s="532"/>
      <c r="E17" s="532"/>
      <c r="F17" s="532"/>
      <c r="G17" s="532"/>
      <c r="H17" s="532"/>
      <c r="I17" s="532"/>
      <c r="J17" s="532"/>
      <c r="K17" s="116"/>
      <c r="L17" s="116"/>
    </row>
    <row r="18" spans="1:12" ht="26.25">
      <c r="A18" s="116"/>
      <c r="B18" s="117"/>
      <c r="C18" s="533" t="s">
        <v>385</v>
      </c>
      <c r="D18" s="533"/>
      <c r="E18" s="533"/>
      <c r="F18" s="533"/>
      <c r="G18" s="533"/>
      <c r="H18" s="533"/>
      <c r="I18" s="533"/>
      <c r="J18" s="533"/>
      <c r="K18" s="116"/>
      <c r="L18" s="116"/>
    </row>
    <row r="19" spans="1:12" ht="26.25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6"/>
      <c r="L19" s="116"/>
    </row>
    <row r="20" spans="1:12" ht="26.25">
      <c r="A20" s="529" t="s">
        <v>148</v>
      </c>
      <c r="B20" s="530"/>
      <c r="C20" s="530"/>
      <c r="D20" s="531"/>
      <c r="E20" s="529" t="s">
        <v>149</v>
      </c>
      <c r="F20" s="530"/>
      <c r="G20" s="531"/>
      <c r="H20" s="118" t="s">
        <v>155</v>
      </c>
      <c r="I20" s="118"/>
      <c r="J20" s="142" t="s">
        <v>153</v>
      </c>
      <c r="K20" s="116"/>
      <c r="L20" s="116"/>
    </row>
    <row r="21" spans="1:12" ht="26.25">
      <c r="A21" s="119"/>
      <c r="B21" s="120"/>
      <c r="C21" s="121">
        <v>1</v>
      </c>
      <c r="D21" s="122"/>
      <c r="E21" s="128" t="s">
        <v>154</v>
      </c>
      <c r="F21" s="121"/>
      <c r="G21" s="129"/>
      <c r="H21" s="134">
        <v>1269120</v>
      </c>
      <c r="I21" s="134"/>
      <c r="J21" s="137"/>
      <c r="K21" s="116"/>
      <c r="L21" s="116"/>
    </row>
    <row r="22" spans="1:12" ht="26.25">
      <c r="A22" s="123"/>
      <c r="B22" s="116"/>
      <c r="C22" s="52">
        <v>2</v>
      </c>
      <c r="D22" s="124"/>
      <c r="E22" s="130" t="s">
        <v>388</v>
      </c>
      <c r="F22" s="52"/>
      <c r="G22" s="131"/>
      <c r="H22" s="135">
        <v>42840</v>
      </c>
      <c r="I22" s="135"/>
      <c r="J22" s="138"/>
      <c r="K22" s="116"/>
      <c r="L22" s="116"/>
    </row>
    <row r="23" spans="1:12" ht="26.25">
      <c r="A23" s="123"/>
      <c r="B23" s="116"/>
      <c r="C23" s="52">
        <v>3</v>
      </c>
      <c r="D23" s="124"/>
      <c r="E23" s="130" t="s">
        <v>387</v>
      </c>
      <c r="F23" s="52"/>
      <c r="G23" s="131"/>
      <c r="H23" s="135">
        <v>7200</v>
      </c>
      <c r="I23" s="135"/>
      <c r="J23" s="138"/>
      <c r="K23" s="116"/>
      <c r="L23" s="116"/>
    </row>
    <row r="24" spans="1:12" ht="26.25">
      <c r="A24" s="125"/>
      <c r="B24" s="126"/>
      <c r="C24" s="127">
        <v>4</v>
      </c>
      <c r="D24" s="53"/>
      <c r="E24" s="132" t="s">
        <v>386</v>
      </c>
      <c r="F24" s="127"/>
      <c r="G24" s="133"/>
      <c r="H24" s="139">
        <v>265200</v>
      </c>
      <c r="I24" s="136"/>
      <c r="J24" s="139"/>
      <c r="K24" s="44"/>
      <c r="L24" s="44"/>
    </row>
    <row r="25" spans="1:11" ht="26.25">
      <c r="A25" s="117"/>
      <c r="B25" s="117"/>
      <c r="C25" s="117"/>
      <c r="D25" s="117"/>
      <c r="E25" s="61" t="s">
        <v>39</v>
      </c>
      <c r="F25" s="64"/>
      <c r="G25" s="64"/>
      <c r="H25" s="141">
        <f>SUM(H21:H24)</f>
        <v>1584360</v>
      </c>
      <c r="I25" s="309"/>
      <c r="J25" s="117"/>
      <c r="K25" s="44"/>
    </row>
    <row r="26" ht="24" customHeight="1"/>
    <row r="27" ht="25.5" hidden="1"/>
    <row r="28" spans="4:10" ht="25.5">
      <c r="D28" s="263"/>
      <c r="E28" s="263"/>
      <c r="F28" s="263"/>
      <c r="G28" s="263"/>
      <c r="H28" s="270"/>
      <c r="I28" s="270"/>
      <c r="J28" s="263"/>
    </row>
    <row r="29" spans="4:10" ht="25.5">
      <c r="D29" s="525"/>
      <c r="E29" s="525"/>
      <c r="F29" s="525"/>
      <c r="G29" s="525"/>
      <c r="H29" s="526"/>
      <c r="I29" s="526"/>
      <c r="J29" s="263"/>
    </row>
    <row r="30" spans="4:10" ht="25.5">
      <c r="D30" s="525"/>
      <c r="E30" s="525"/>
      <c r="F30" s="525"/>
      <c r="G30" s="525"/>
      <c r="H30" s="298"/>
      <c r="I30" s="270"/>
      <c r="J30" s="263"/>
    </row>
    <row r="31" spans="4:10" ht="25.5">
      <c r="D31" s="285"/>
      <c r="E31" s="285"/>
      <c r="F31" s="285"/>
      <c r="G31" s="285"/>
      <c r="H31" s="298"/>
      <c r="I31" s="270"/>
      <c r="J31" s="263"/>
    </row>
    <row r="32" spans="4:10" ht="25.5">
      <c r="D32" s="31"/>
      <c r="E32" s="263"/>
      <c r="F32" s="263"/>
      <c r="G32" s="263"/>
      <c r="H32" s="263"/>
      <c r="I32" s="263"/>
      <c r="J32" s="263"/>
    </row>
    <row r="33" spans="5:10" ht="25.5">
      <c r="E33" s="524"/>
      <c r="F33" s="524"/>
      <c r="G33" s="524"/>
      <c r="H33" s="524"/>
      <c r="I33" s="524"/>
      <c r="J33" s="524"/>
    </row>
    <row r="34" spans="5:9" ht="25.5" hidden="1">
      <c r="E34" s="524"/>
      <c r="F34" s="524"/>
      <c r="G34" s="524"/>
      <c r="H34" s="524"/>
      <c r="I34" s="524"/>
    </row>
    <row r="35" spans="5:9" ht="15" customHeight="1" hidden="1">
      <c r="E35" s="285"/>
      <c r="F35" s="285"/>
      <c r="G35" s="285"/>
      <c r="H35" s="285"/>
      <c r="I35" s="285"/>
    </row>
    <row r="36" ht="1.5" customHeight="1"/>
    <row r="37" spans="3:12" ht="25.5">
      <c r="C37" s="302"/>
      <c r="D37" s="302"/>
      <c r="E37" s="302"/>
      <c r="F37" s="302"/>
      <c r="G37" s="534" t="s">
        <v>468</v>
      </c>
      <c r="H37" s="534"/>
      <c r="I37" s="534"/>
      <c r="J37" s="534"/>
      <c r="K37" s="304"/>
      <c r="L37" s="301"/>
    </row>
    <row r="38" spans="3:12" ht="25.5">
      <c r="C38" s="527" t="s">
        <v>29</v>
      </c>
      <c r="D38" s="527"/>
      <c r="E38" s="527"/>
      <c r="F38" s="527"/>
      <c r="G38" s="527"/>
      <c r="H38" s="527"/>
      <c r="I38" s="527"/>
      <c r="J38" s="527"/>
      <c r="K38" s="305"/>
      <c r="L38" s="301"/>
    </row>
    <row r="39" spans="3:12" ht="25.5">
      <c r="C39" s="528" t="s">
        <v>80</v>
      </c>
      <c r="D39" s="528"/>
      <c r="E39" s="528"/>
      <c r="F39" s="528"/>
      <c r="G39" s="528"/>
      <c r="H39" s="528"/>
      <c r="I39" s="528"/>
      <c r="J39" s="528"/>
      <c r="K39" s="304"/>
      <c r="L39" s="301"/>
    </row>
    <row r="40" spans="3:12" ht="25.5">
      <c r="C40" s="528" t="s">
        <v>385</v>
      </c>
      <c r="D40" s="528"/>
      <c r="E40" s="528"/>
      <c r="F40" s="528"/>
      <c r="G40" s="528"/>
      <c r="H40" s="528"/>
      <c r="I40" s="528"/>
      <c r="J40" s="528"/>
      <c r="K40" s="304"/>
      <c r="L40" s="301"/>
    </row>
    <row r="41" spans="3:12" ht="25.5">
      <c r="C41" s="306"/>
      <c r="D41" s="306"/>
      <c r="E41" s="306"/>
      <c r="F41" s="306"/>
      <c r="G41" s="306"/>
      <c r="H41" s="306"/>
      <c r="I41" s="306"/>
      <c r="J41" s="306" t="s">
        <v>38</v>
      </c>
      <c r="K41" s="304"/>
      <c r="L41" s="302"/>
    </row>
    <row r="42" spans="3:12" ht="25.5">
      <c r="C42" s="302"/>
      <c r="D42" s="302"/>
      <c r="E42" s="302" t="s">
        <v>391</v>
      </c>
      <c r="F42" s="302"/>
      <c r="G42" s="302"/>
      <c r="H42" s="307"/>
      <c r="I42" s="307"/>
      <c r="J42" s="307">
        <v>20340791.46</v>
      </c>
      <c r="K42" s="302"/>
      <c r="L42" s="302"/>
    </row>
    <row r="43" spans="3:12" ht="25.5">
      <c r="C43" s="301"/>
      <c r="D43" s="303" t="s">
        <v>359</v>
      </c>
      <c r="E43" s="302" t="s">
        <v>360</v>
      </c>
      <c r="F43" s="302"/>
      <c r="G43" s="302"/>
      <c r="H43" s="307">
        <v>12920707.2</v>
      </c>
      <c r="I43" s="307"/>
      <c r="J43" s="307"/>
      <c r="K43" s="302"/>
      <c r="L43" s="302"/>
    </row>
    <row r="44" spans="3:12" ht="25.5">
      <c r="C44" s="301"/>
      <c r="D44" s="302"/>
      <c r="E44" s="302" t="s">
        <v>364</v>
      </c>
      <c r="F44" s="302"/>
      <c r="G44" s="302"/>
      <c r="H44" s="307">
        <v>589</v>
      </c>
      <c r="I44" s="307"/>
      <c r="J44" s="307"/>
      <c r="K44" s="302"/>
      <c r="L44" s="302"/>
    </row>
    <row r="45" spans="3:12" ht="25.5">
      <c r="C45" s="301"/>
      <c r="D45" s="302"/>
      <c r="E45" s="302" t="s">
        <v>361</v>
      </c>
      <c r="F45" s="302"/>
      <c r="G45" s="302"/>
      <c r="H45" s="308">
        <v>82</v>
      </c>
      <c r="I45" s="310"/>
      <c r="J45" s="308">
        <f>+H43+H44+H45</f>
        <v>12921378.2</v>
      </c>
      <c r="K45" s="302"/>
      <c r="L45" s="302"/>
    </row>
    <row r="46" spans="3:12" ht="25.5">
      <c r="C46" s="301"/>
      <c r="D46" s="302"/>
      <c r="E46" s="302"/>
      <c r="F46" s="302"/>
      <c r="G46" s="302"/>
      <c r="H46" s="307"/>
      <c r="I46" s="307"/>
      <c r="J46" s="307">
        <f>SUM(J42:J45)</f>
        <v>33262169.66</v>
      </c>
      <c r="K46" s="302"/>
      <c r="L46" s="302"/>
    </row>
    <row r="47" spans="3:12" ht="25.5">
      <c r="C47" s="301"/>
      <c r="D47" s="303" t="s">
        <v>124</v>
      </c>
      <c r="E47" s="302" t="s">
        <v>362</v>
      </c>
      <c r="F47" s="302"/>
      <c r="G47" s="302"/>
      <c r="H47" s="307">
        <v>10299023.74</v>
      </c>
      <c r="I47" s="307"/>
      <c r="J47" s="307"/>
      <c r="K47" s="302"/>
      <c r="L47" s="302"/>
    </row>
    <row r="48" spans="4:12" ht="25.5">
      <c r="D48" s="1"/>
      <c r="E48" s="1" t="s">
        <v>363</v>
      </c>
      <c r="F48" s="1"/>
      <c r="G48" s="1"/>
      <c r="H48" s="23">
        <v>3230176.8</v>
      </c>
      <c r="I48" s="7"/>
      <c r="J48" s="23">
        <f>+H47+H48</f>
        <v>13529200.54</v>
      </c>
      <c r="K48" s="1"/>
      <c r="L48" s="1"/>
    </row>
    <row r="49" spans="4:12" ht="26.25" thickBot="1">
      <c r="D49" s="1"/>
      <c r="E49" s="1" t="s">
        <v>392</v>
      </c>
      <c r="F49" s="1"/>
      <c r="G49" s="1"/>
      <c r="H49" s="7"/>
      <c r="I49" s="7"/>
      <c r="J49" s="45">
        <f>+J46-J48</f>
        <v>19732969.12</v>
      </c>
      <c r="K49" s="1"/>
      <c r="L49" s="1"/>
    </row>
    <row r="50" spans="4:12" ht="2.25" customHeight="1" thickTop="1">
      <c r="D50" s="1"/>
      <c r="E50" s="1"/>
      <c r="F50" s="1"/>
      <c r="G50" s="1"/>
      <c r="H50" s="7"/>
      <c r="I50" s="7"/>
      <c r="J50" s="313"/>
      <c r="K50" s="1"/>
      <c r="L50" s="1"/>
    </row>
    <row r="51" spans="4:12" ht="14.25" customHeight="1">
      <c r="D51" s="1"/>
      <c r="E51" s="1"/>
      <c r="F51" s="1"/>
      <c r="G51" s="1"/>
      <c r="H51" s="7"/>
      <c r="I51" s="7"/>
      <c r="J51" s="7"/>
      <c r="K51" s="1"/>
      <c r="L51" s="1"/>
    </row>
    <row r="52" spans="3:12" ht="25.5">
      <c r="C52" s="302"/>
      <c r="D52" s="302"/>
      <c r="E52" s="302"/>
      <c r="F52" s="302"/>
      <c r="G52" s="534" t="s">
        <v>134</v>
      </c>
      <c r="H52" s="534"/>
      <c r="I52" s="534"/>
      <c r="J52" s="534"/>
      <c r="K52" s="1"/>
      <c r="L52" s="1"/>
    </row>
    <row r="53" spans="3:12" ht="25.5">
      <c r="C53" s="527" t="s">
        <v>29</v>
      </c>
      <c r="D53" s="527"/>
      <c r="E53" s="527"/>
      <c r="F53" s="527"/>
      <c r="G53" s="527"/>
      <c r="H53" s="527"/>
      <c r="I53" s="527"/>
      <c r="J53" s="527"/>
      <c r="K53" s="1"/>
      <c r="L53" s="1"/>
    </row>
    <row r="54" spans="3:12" ht="25.5">
      <c r="C54" s="528" t="s">
        <v>366</v>
      </c>
      <c r="D54" s="528"/>
      <c r="E54" s="528"/>
      <c r="F54" s="528"/>
      <c r="G54" s="528"/>
      <c r="H54" s="528"/>
      <c r="I54" s="528"/>
      <c r="J54" s="528"/>
      <c r="K54" s="1"/>
      <c r="L54" s="1"/>
    </row>
    <row r="55" spans="3:12" ht="25.5">
      <c r="C55" s="528" t="s">
        <v>385</v>
      </c>
      <c r="D55" s="528"/>
      <c r="E55" s="528"/>
      <c r="F55" s="528"/>
      <c r="G55" s="528"/>
      <c r="H55" s="528"/>
      <c r="I55" s="528"/>
      <c r="J55" s="528"/>
      <c r="K55" s="1"/>
      <c r="L55" s="1"/>
    </row>
    <row r="56" spans="3:10" ht="25.5">
      <c r="C56" s="306"/>
      <c r="D56" s="314" t="s">
        <v>367</v>
      </c>
      <c r="E56" s="311"/>
      <c r="F56" s="306"/>
      <c r="G56" s="306"/>
      <c r="H56" s="306"/>
      <c r="I56" s="306"/>
      <c r="J56" s="306"/>
    </row>
    <row r="57" spans="3:10" ht="25.5">
      <c r="C57" s="306"/>
      <c r="D57" s="312"/>
      <c r="E57" s="311"/>
      <c r="F57" s="306"/>
      <c r="G57" s="306"/>
      <c r="H57" s="306" t="s">
        <v>38</v>
      </c>
      <c r="I57" s="306"/>
      <c r="J57" s="306"/>
    </row>
    <row r="58" spans="3:10" ht="25.5">
      <c r="C58" s="302"/>
      <c r="D58" s="302"/>
      <c r="E58" s="302" t="s">
        <v>368</v>
      </c>
      <c r="F58" s="302"/>
      <c r="G58" s="302"/>
      <c r="H58" s="307">
        <v>33583908.81</v>
      </c>
      <c r="I58" s="307"/>
      <c r="J58" s="307"/>
    </row>
    <row r="59" spans="3:10" ht="25.5">
      <c r="C59" s="301"/>
      <c r="D59" s="303" t="s">
        <v>124</v>
      </c>
      <c r="E59" s="302" t="s">
        <v>369</v>
      </c>
      <c r="F59" s="302"/>
      <c r="G59" s="302"/>
      <c r="H59" s="308">
        <v>20663201.61</v>
      </c>
      <c r="I59" s="307"/>
      <c r="J59" s="307"/>
    </row>
    <row r="60" spans="3:10" ht="25.5">
      <c r="C60" s="301"/>
      <c r="D60" s="302"/>
      <c r="E60" s="302" t="s">
        <v>370</v>
      </c>
      <c r="F60" s="302"/>
      <c r="G60" s="302"/>
      <c r="H60" s="307">
        <f>+H58-H59</f>
        <v>12920707.200000003</v>
      </c>
      <c r="I60" s="307"/>
      <c r="J60" s="307"/>
    </row>
    <row r="61" spans="3:10" ht="25.5">
      <c r="C61" s="301"/>
      <c r="D61" s="303" t="s">
        <v>124</v>
      </c>
      <c r="E61" s="302" t="s">
        <v>363</v>
      </c>
      <c r="F61" s="302"/>
      <c r="G61" s="302"/>
      <c r="H61" s="308">
        <v>3230176.8</v>
      </c>
      <c r="I61" s="307"/>
      <c r="J61" s="310"/>
    </row>
    <row r="62" spans="4:10" ht="26.25" thickBot="1">
      <c r="D62" s="1"/>
      <c r="E62" s="2" t="s">
        <v>392</v>
      </c>
      <c r="F62" s="2"/>
      <c r="G62" s="2"/>
      <c r="H62" s="45">
        <f>+H60-H61</f>
        <v>9690530.400000002</v>
      </c>
      <c r="I62" s="7"/>
      <c r="J62" s="313"/>
    </row>
    <row r="63" ht="26.25" thickTop="1"/>
    <row r="64" spans="4:10" ht="25.5">
      <c r="D64" s="314" t="s">
        <v>371</v>
      </c>
      <c r="E64" s="1"/>
      <c r="F64" s="1"/>
      <c r="G64" s="1"/>
      <c r="H64" s="1"/>
      <c r="I64" s="1"/>
      <c r="J64" s="1"/>
    </row>
    <row r="65" spans="4:10" ht="19.5" customHeight="1">
      <c r="D65" s="1"/>
      <c r="E65" s="1"/>
      <c r="F65" s="1"/>
      <c r="G65" s="1"/>
      <c r="H65" s="1"/>
      <c r="I65" s="1"/>
      <c r="J65" s="1"/>
    </row>
    <row r="66" spans="4:10" ht="25.5">
      <c r="D66" s="1"/>
      <c r="E66" s="1" t="s">
        <v>393</v>
      </c>
      <c r="F66" s="1"/>
      <c r="G66" s="1"/>
      <c r="H66" s="7">
        <v>10764662.37</v>
      </c>
      <c r="I66" s="1"/>
      <c r="J66" s="1"/>
    </row>
    <row r="67" spans="4:10" ht="25.5">
      <c r="D67" s="315" t="s">
        <v>359</v>
      </c>
      <c r="E67" s="31" t="s">
        <v>394</v>
      </c>
      <c r="F67" s="1"/>
      <c r="G67" s="1"/>
      <c r="H67" s="23">
        <v>3230176.8</v>
      </c>
      <c r="I67" s="1"/>
      <c r="J67" s="1"/>
    </row>
    <row r="68" spans="4:10" ht="26.25" thickBot="1">
      <c r="D68" s="1"/>
      <c r="E68" s="2" t="s">
        <v>459</v>
      </c>
      <c r="F68" s="2"/>
      <c r="G68" s="2"/>
      <c r="H68" s="316">
        <f>SUM(H66:H67)</f>
        <v>13994839.169999998</v>
      </c>
      <c r="I68" s="1"/>
      <c r="J68" s="1"/>
    </row>
    <row r="69" spans="4:10" ht="26.25" thickTop="1">
      <c r="D69" s="1"/>
      <c r="E69" s="1"/>
      <c r="F69" s="1"/>
      <c r="G69" s="1"/>
      <c r="H69" s="1"/>
      <c r="I69" s="1"/>
      <c r="J69" s="1"/>
    </row>
    <row r="70" spans="4:10" ht="25.5">
      <c r="D70" s="1"/>
      <c r="E70" s="1"/>
      <c r="F70" s="1"/>
      <c r="G70" s="1"/>
      <c r="H70" s="1"/>
      <c r="I70" s="1"/>
      <c r="J70" s="1"/>
    </row>
    <row r="71" spans="4:10" ht="25.5">
      <c r="D71" s="263"/>
      <c r="E71" s="263"/>
      <c r="F71" s="263"/>
      <c r="G71" s="263"/>
      <c r="H71" s="270"/>
      <c r="I71" s="270"/>
      <c r="J71" s="263"/>
    </row>
    <row r="72" spans="4:10" ht="25.5">
      <c r="D72" s="525"/>
      <c r="E72" s="525"/>
      <c r="F72" s="525"/>
      <c r="G72" s="525"/>
      <c r="H72" s="526"/>
      <c r="I72" s="526"/>
      <c r="J72" s="263"/>
    </row>
    <row r="73" spans="4:10" ht="25.5">
      <c r="D73" s="525"/>
      <c r="E73" s="525"/>
      <c r="F73" s="525"/>
      <c r="G73" s="525"/>
      <c r="H73" s="298"/>
      <c r="I73" s="270"/>
      <c r="J73" s="263"/>
    </row>
    <row r="74" spans="4:10" ht="25.5">
      <c r="D74" s="285"/>
      <c r="E74" s="285"/>
      <c r="F74" s="285"/>
      <c r="G74" s="285"/>
      <c r="H74" s="298"/>
      <c r="I74" s="270"/>
      <c r="J74" s="263"/>
    </row>
    <row r="75" spans="4:10" ht="25.5">
      <c r="D75" s="31"/>
      <c r="E75" s="263"/>
      <c r="F75" s="263"/>
      <c r="G75" s="263"/>
      <c r="H75" s="263"/>
      <c r="I75" s="263"/>
      <c r="J75" s="263"/>
    </row>
    <row r="76" spans="5:10" ht="25.5">
      <c r="E76" s="524"/>
      <c r="F76" s="524"/>
      <c r="G76" s="524"/>
      <c r="H76" s="524"/>
      <c r="I76" s="524"/>
      <c r="J76" s="524"/>
    </row>
    <row r="77" spans="5:9" ht="25.5">
      <c r="E77" s="524"/>
      <c r="F77" s="524"/>
      <c r="G77" s="524"/>
      <c r="H77" s="524"/>
      <c r="I77" s="524"/>
    </row>
    <row r="78" spans="4:10" ht="25.5">
      <c r="D78" s="1"/>
      <c r="E78" s="1"/>
      <c r="F78" s="1"/>
      <c r="G78" s="1"/>
      <c r="H78" s="1"/>
      <c r="I78" s="1"/>
      <c r="J78" s="1"/>
    </row>
    <row r="79" spans="4:10" ht="25.5">
      <c r="D79" s="1"/>
      <c r="E79" s="1"/>
      <c r="F79" s="1"/>
      <c r="G79" s="1"/>
      <c r="H79" s="1"/>
      <c r="I79" s="1"/>
      <c r="J79" s="1"/>
    </row>
    <row r="80" spans="4:10" ht="25.5">
      <c r="D80" s="1"/>
      <c r="E80" s="1"/>
      <c r="F80" s="1"/>
      <c r="G80" s="1"/>
      <c r="H80" s="1"/>
      <c r="I80" s="1"/>
      <c r="J80" s="1"/>
    </row>
    <row r="81" spans="4:10" ht="25.5">
      <c r="D81" s="1"/>
      <c r="E81" s="1"/>
      <c r="F81" s="1"/>
      <c r="G81" s="1"/>
      <c r="H81" s="1"/>
      <c r="I81" s="1"/>
      <c r="J81" s="1"/>
    </row>
  </sheetData>
  <sheetProtection/>
  <mergeCells count="29">
    <mergeCell ref="E76:J76"/>
    <mergeCell ref="E77:I77"/>
    <mergeCell ref="C53:J53"/>
    <mergeCell ref="C54:J54"/>
    <mergeCell ref="C55:J55"/>
    <mergeCell ref="D72:G72"/>
    <mergeCell ref="H72:I72"/>
    <mergeCell ref="D73:G73"/>
    <mergeCell ref="G52:J52"/>
    <mergeCell ref="G37:J37"/>
    <mergeCell ref="C38:J38"/>
    <mergeCell ref="C39:J39"/>
    <mergeCell ref="C40:J40"/>
    <mergeCell ref="D30:G30"/>
    <mergeCell ref="E33:J33"/>
    <mergeCell ref="E34:I34"/>
    <mergeCell ref="C16:J16"/>
    <mergeCell ref="C17:J17"/>
    <mergeCell ref="C18:J18"/>
    <mergeCell ref="A20:D20"/>
    <mergeCell ref="E20:G20"/>
    <mergeCell ref="D29:G29"/>
    <mergeCell ref="H29:I29"/>
    <mergeCell ref="C4:J4"/>
    <mergeCell ref="C5:J5"/>
    <mergeCell ref="C6:J6"/>
    <mergeCell ref="A8:D8"/>
    <mergeCell ref="E8:G8"/>
    <mergeCell ref="H13:J13"/>
  </mergeCells>
  <printOptions/>
  <pageMargins left="0.85" right="0.17" top="0.25" bottom="0.17" header="0.34" footer="0.1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62"/>
  <sheetViews>
    <sheetView zoomScaleSheetLayoutView="100" zoomScalePageLayoutView="0" workbookViewId="0" topLeftCell="A138">
      <selection activeCell="C145" sqref="C145"/>
    </sheetView>
  </sheetViews>
  <sheetFormatPr defaultColWidth="9.140625" defaultRowHeight="12.75"/>
  <cols>
    <col min="1" max="1" width="0.2890625" style="0" customWidth="1"/>
    <col min="2" max="2" width="56.8515625" style="0" customWidth="1"/>
    <col min="3" max="3" width="8.57421875" style="0" customWidth="1"/>
    <col min="4" max="4" width="15.57421875" style="0" customWidth="1"/>
    <col min="5" max="5" width="16.7109375" style="0" customWidth="1"/>
  </cols>
  <sheetData>
    <row r="1" spans="2:7" ht="24">
      <c r="B1" s="528" t="s">
        <v>29</v>
      </c>
      <c r="C1" s="528"/>
      <c r="D1" s="557"/>
      <c r="E1" s="557"/>
      <c r="F1" s="54"/>
      <c r="G1" s="54"/>
    </row>
    <row r="2" spans="2:7" ht="21.75" customHeight="1">
      <c r="B2" s="528" t="s">
        <v>456</v>
      </c>
      <c r="C2" s="528"/>
      <c r="D2" s="528"/>
      <c r="E2" s="528"/>
      <c r="F2" s="54"/>
      <c r="G2" s="54"/>
    </row>
    <row r="3" spans="2:7" ht="23.25" customHeight="1">
      <c r="B3" s="558" t="s">
        <v>395</v>
      </c>
      <c r="C3" s="528"/>
      <c r="D3" s="528"/>
      <c r="E3" s="528"/>
      <c r="F3" s="54"/>
      <c r="G3" s="54"/>
    </row>
    <row r="4" spans="2:7" ht="21" customHeight="1" hidden="1">
      <c r="B4" s="306"/>
      <c r="C4" s="306"/>
      <c r="D4" s="302"/>
      <c r="E4" s="302"/>
      <c r="F4" s="54"/>
      <c r="G4" s="54"/>
    </row>
    <row r="5" spans="2:7" ht="24" hidden="1">
      <c r="B5" s="306"/>
      <c r="C5" s="306"/>
      <c r="D5" s="302"/>
      <c r="E5" s="302"/>
      <c r="F5" s="54"/>
      <c r="G5" s="54"/>
    </row>
    <row r="6" spans="2:7" ht="24" hidden="1">
      <c r="B6" s="306"/>
      <c r="C6" s="306"/>
      <c r="D6" s="302"/>
      <c r="E6" s="302"/>
      <c r="F6" s="54"/>
      <c r="G6" s="54"/>
    </row>
    <row r="7" spans="2:7" ht="24" hidden="1">
      <c r="B7" s="306"/>
      <c r="C7" s="306"/>
      <c r="D7" s="302"/>
      <c r="E7" s="302"/>
      <c r="F7" s="54"/>
      <c r="G7" s="54"/>
    </row>
    <row r="8" spans="2:7" ht="24">
      <c r="B8" s="352" t="s">
        <v>81</v>
      </c>
      <c r="C8" s="353" t="s">
        <v>82</v>
      </c>
      <c r="D8" s="353" t="s">
        <v>83</v>
      </c>
      <c r="E8" s="353" t="s">
        <v>84</v>
      </c>
      <c r="F8" s="54"/>
      <c r="G8" s="54"/>
    </row>
    <row r="9" spans="2:7" ht="24">
      <c r="B9" s="354" t="s">
        <v>336</v>
      </c>
      <c r="C9" s="355">
        <v>110100</v>
      </c>
      <c r="D9" s="356"/>
      <c r="E9" s="357"/>
      <c r="F9" s="54"/>
      <c r="G9" s="54"/>
    </row>
    <row r="10" spans="2:7" ht="24">
      <c r="B10" s="358" t="s">
        <v>447</v>
      </c>
      <c r="C10" s="359">
        <v>110101</v>
      </c>
      <c r="D10" s="360">
        <v>10885248.42</v>
      </c>
      <c r="E10" s="361"/>
      <c r="F10" s="54"/>
      <c r="G10" s="54"/>
    </row>
    <row r="11" spans="2:7" ht="24">
      <c r="B11" s="362" t="s">
        <v>85</v>
      </c>
      <c r="C11" s="363">
        <v>110201</v>
      </c>
      <c r="D11" s="364">
        <v>25400901.08</v>
      </c>
      <c r="E11" s="365"/>
      <c r="F11" s="54"/>
      <c r="G11" s="54"/>
    </row>
    <row r="12" spans="2:7" ht="24">
      <c r="B12" s="321" t="s">
        <v>86</v>
      </c>
      <c r="C12" s="49">
        <v>110201</v>
      </c>
      <c r="D12" s="47">
        <v>1236475.14</v>
      </c>
      <c r="E12" s="47"/>
      <c r="F12" s="54"/>
      <c r="G12" s="54"/>
    </row>
    <row r="13" spans="2:7" ht="24">
      <c r="B13" s="321" t="s">
        <v>131</v>
      </c>
      <c r="C13" s="49">
        <v>110201</v>
      </c>
      <c r="D13" s="47"/>
      <c r="E13" s="47"/>
      <c r="F13" s="54"/>
      <c r="G13" s="54"/>
    </row>
    <row r="14" spans="2:7" ht="24">
      <c r="B14" s="321" t="s">
        <v>160</v>
      </c>
      <c r="C14" s="49">
        <v>110201</v>
      </c>
      <c r="D14" s="51"/>
      <c r="E14" s="51"/>
      <c r="F14" s="54"/>
      <c r="G14" s="54"/>
    </row>
    <row r="15" spans="2:7" ht="24">
      <c r="B15" s="321" t="s">
        <v>18</v>
      </c>
      <c r="C15" s="159">
        <v>110605</v>
      </c>
      <c r="D15" s="51">
        <v>2564</v>
      </c>
      <c r="E15" s="51"/>
      <c r="F15" s="54"/>
      <c r="G15" s="54"/>
    </row>
    <row r="16" spans="2:7" ht="24">
      <c r="B16" s="321" t="s">
        <v>101</v>
      </c>
      <c r="C16" s="159">
        <v>411001</v>
      </c>
      <c r="D16" s="51"/>
      <c r="E16" s="51">
        <v>34718.5</v>
      </c>
      <c r="F16" s="54"/>
      <c r="G16" s="54"/>
    </row>
    <row r="17" spans="2:7" ht="24">
      <c r="B17" s="321" t="s">
        <v>90</v>
      </c>
      <c r="C17" s="159">
        <v>411002</v>
      </c>
      <c r="D17" s="51"/>
      <c r="E17" s="51">
        <v>210468.09</v>
      </c>
      <c r="F17" s="54"/>
      <c r="G17" s="54"/>
    </row>
    <row r="18" spans="2:7" ht="24">
      <c r="B18" s="321" t="s">
        <v>87</v>
      </c>
      <c r="C18" s="159">
        <v>411004</v>
      </c>
      <c r="D18" s="51"/>
      <c r="E18" s="51">
        <v>1690</v>
      </c>
      <c r="F18" s="54"/>
      <c r="G18" s="54"/>
    </row>
    <row r="19" spans="2:7" ht="24">
      <c r="B19" s="321" t="s">
        <v>89</v>
      </c>
      <c r="C19" s="159">
        <v>411003</v>
      </c>
      <c r="D19" s="51"/>
      <c r="E19" s="51">
        <v>4304</v>
      </c>
      <c r="F19" s="54"/>
      <c r="G19" s="54"/>
    </row>
    <row r="20" spans="2:7" ht="24">
      <c r="B20" s="321" t="s">
        <v>161</v>
      </c>
      <c r="C20" s="159">
        <v>412104</v>
      </c>
      <c r="D20" s="51"/>
      <c r="E20" s="51">
        <v>50400</v>
      </c>
      <c r="F20" s="54"/>
      <c r="G20" s="54"/>
    </row>
    <row r="21" spans="2:7" ht="24">
      <c r="B21" s="321" t="s">
        <v>96</v>
      </c>
      <c r="C21" s="159">
        <v>412101</v>
      </c>
      <c r="D21" s="51"/>
      <c r="E21" s="51">
        <v>2580</v>
      </c>
      <c r="F21" s="54"/>
      <c r="G21" s="54"/>
    </row>
    <row r="22" spans="2:7" ht="24">
      <c r="B22" s="321" t="s">
        <v>88</v>
      </c>
      <c r="C22" s="159">
        <v>415004</v>
      </c>
      <c r="D22" s="51"/>
      <c r="E22" s="51">
        <v>67000</v>
      </c>
      <c r="F22" s="54"/>
      <c r="G22" s="54"/>
    </row>
    <row r="23" spans="2:7" ht="24">
      <c r="B23" s="321" t="s">
        <v>130</v>
      </c>
      <c r="C23" s="159">
        <v>412104</v>
      </c>
      <c r="D23" s="51"/>
      <c r="E23" s="51">
        <v>172940</v>
      </c>
      <c r="F23" s="54"/>
      <c r="G23" s="54"/>
    </row>
    <row r="24" spans="2:7" ht="24">
      <c r="B24" s="321" t="s">
        <v>98</v>
      </c>
      <c r="C24" s="159">
        <v>413003</v>
      </c>
      <c r="D24" s="51"/>
      <c r="E24" s="51">
        <v>244197.78</v>
      </c>
      <c r="F24" s="54"/>
      <c r="G24" s="54"/>
    </row>
    <row r="25" spans="2:7" ht="24">
      <c r="B25" s="321" t="s">
        <v>22</v>
      </c>
      <c r="C25" s="159">
        <v>415999</v>
      </c>
      <c r="D25" s="51"/>
      <c r="E25" s="51">
        <v>20</v>
      </c>
      <c r="F25" s="54"/>
      <c r="G25" s="54"/>
    </row>
    <row r="26" spans="2:7" ht="24">
      <c r="B26" s="321" t="s">
        <v>162</v>
      </c>
      <c r="C26" s="159">
        <v>421002</v>
      </c>
      <c r="D26" s="51"/>
      <c r="E26" s="51">
        <v>4816841.03</v>
      </c>
      <c r="F26" s="54"/>
      <c r="G26" s="54"/>
    </row>
    <row r="27" spans="2:7" ht="24">
      <c r="B27" s="321" t="s">
        <v>163</v>
      </c>
      <c r="C27" s="159">
        <v>421004</v>
      </c>
      <c r="D27" s="51"/>
      <c r="E27" s="51">
        <v>4909053.84</v>
      </c>
      <c r="F27" s="54"/>
      <c r="G27" s="54"/>
    </row>
    <row r="28" spans="2:7" ht="24">
      <c r="B28" s="321" t="s">
        <v>94</v>
      </c>
      <c r="C28" s="159">
        <v>421005</v>
      </c>
      <c r="D28" s="51"/>
      <c r="E28" s="51">
        <v>97343.98</v>
      </c>
      <c r="F28" s="54"/>
      <c r="G28" s="54"/>
    </row>
    <row r="29" spans="2:7" ht="24">
      <c r="B29" s="321" t="s">
        <v>91</v>
      </c>
      <c r="C29" s="159">
        <v>421006</v>
      </c>
      <c r="D29" s="51"/>
      <c r="E29" s="51">
        <v>2464103.85</v>
      </c>
      <c r="F29" s="54"/>
      <c r="G29" s="54"/>
    </row>
    <row r="30" spans="2:7" ht="24">
      <c r="B30" s="321" t="s">
        <v>469</v>
      </c>
      <c r="C30" s="159">
        <v>421007</v>
      </c>
      <c r="D30" s="51"/>
      <c r="E30" s="51">
        <v>4800396.92</v>
      </c>
      <c r="F30" s="54"/>
      <c r="G30" s="54"/>
    </row>
    <row r="31" spans="2:7" ht="24">
      <c r="B31" s="321" t="s">
        <v>95</v>
      </c>
      <c r="C31" s="159">
        <v>421012</v>
      </c>
      <c r="D31" s="51"/>
      <c r="E31" s="51">
        <v>123915.91</v>
      </c>
      <c r="F31" s="54"/>
      <c r="G31" s="54"/>
    </row>
    <row r="32" spans="2:7" ht="24">
      <c r="B32" s="321" t="s">
        <v>93</v>
      </c>
      <c r="C32" s="159">
        <v>421013</v>
      </c>
      <c r="D32" s="51"/>
      <c r="E32" s="51">
        <v>116692.97</v>
      </c>
      <c r="F32" s="54"/>
      <c r="G32" s="54"/>
    </row>
    <row r="33" spans="2:7" ht="24">
      <c r="B33" s="321" t="s">
        <v>164</v>
      </c>
      <c r="C33" s="159">
        <v>421015</v>
      </c>
      <c r="D33" s="51"/>
      <c r="E33" s="51">
        <v>215838</v>
      </c>
      <c r="F33" s="54"/>
      <c r="G33" s="54"/>
    </row>
    <row r="34" spans="2:7" ht="24">
      <c r="B34" s="321" t="s">
        <v>165</v>
      </c>
      <c r="C34" s="159">
        <v>421014</v>
      </c>
      <c r="D34" s="51"/>
      <c r="E34" s="51">
        <v>570.94</v>
      </c>
      <c r="F34" s="54"/>
      <c r="G34" s="54"/>
    </row>
    <row r="35" spans="2:7" ht="26.25" customHeight="1">
      <c r="B35" s="321" t="s">
        <v>337</v>
      </c>
      <c r="C35" s="159">
        <v>441002</v>
      </c>
      <c r="D35" s="51"/>
      <c r="E35" s="51">
        <v>3400</v>
      </c>
      <c r="F35" s="54"/>
      <c r="G35" s="54"/>
    </row>
    <row r="36" spans="2:7" ht="24">
      <c r="B36" s="321" t="s">
        <v>166</v>
      </c>
      <c r="C36" s="159">
        <v>431002</v>
      </c>
      <c r="D36" s="51"/>
      <c r="E36" s="51">
        <v>15247283</v>
      </c>
      <c r="F36" s="54"/>
      <c r="G36" s="54"/>
    </row>
    <row r="37" spans="2:7" ht="20.25" customHeight="1">
      <c r="B37" s="322" t="s">
        <v>396</v>
      </c>
      <c r="C37" s="160">
        <v>431001</v>
      </c>
      <c r="D37" s="152"/>
      <c r="E37" s="152">
        <v>150</v>
      </c>
      <c r="F37" s="54"/>
      <c r="G37" s="54"/>
    </row>
    <row r="38" spans="2:7" ht="24.75" thickBot="1">
      <c r="B38" s="161" t="s">
        <v>78</v>
      </c>
      <c r="C38" s="162"/>
      <c r="D38" s="163">
        <f>SUM(D9:D37)</f>
        <v>37525188.64</v>
      </c>
      <c r="E38" s="163">
        <f>SUM(E9:E37)</f>
        <v>33583908.81</v>
      </c>
      <c r="F38" s="54"/>
      <c r="G38" s="54"/>
    </row>
    <row r="39" spans="2:7" ht="8.25" customHeight="1">
      <c r="B39" s="429"/>
      <c r="C39" s="430" t="s">
        <v>3</v>
      </c>
      <c r="D39" s="431"/>
      <c r="E39" s="431"/>
      <c r="F39" s="144"/>
      <c r="G39" s="54"/>
    </row>
    <row r="40" spans="2:7" ht="18" customHeight="1">
      <c r="B40" s="145"/>
      <c r="C40" s="432" t="s">
        <v>3</v>
      </c>
      <c r="D40" s="146"/>
      <c r="E40" s="146"/>
      <c r="F40" s="144"/>
      <c r="G40" s="54"/>
    </row>
    <row r="41" spans="2:7" ht="24">
      <c r="B41" s="82" t="s">
        <v>81</v>
      </c>
      <c r="C41" s="83" t="s">
        <v>82</v>
      </c>
      <c r="D41" s="83" t="s">
        <v>83</v>
      </c>
      <c r="E41" s="83" t="s">
        <v>84</v>
      </c>
      <c r="F41" s="144"/>
      <c r="G41" s="54"/>
    </row>
    <row r="42" spans="2:7" ht="20.25" customHeight="1">
      <c r="B42" s="323" t="s">
        <v>10</v>
      </c>
      <c r="C42" s="165">
        <v>510000</v>
      </c>
      <c r="D42" s="51"/>
      <c r="E42" s="51"/>
      <c r="F42" s="144"/>
      <c r="G42" s="54"/>
    </row>
    <row r="43" spans="2:7" ht="24">
      <c r="B43" s="321" t="s">
        <v>167</v>
      </c>
      <c r="C43" s="159">
        <v>110300</v>
      </c>
      <c r="D43" s="51">
        <v>216962</v>
      </c>
      <c r="E43" s="51"/>
      <c r="F43" s="144"/>
      <c r="G43" s="54"/>
    </row>
    <row r="44" spans="2:7" ht="24">
      <c r="B44" s="321" t="s">
        <v>168</v>
      </c>
      <c r="C44" s="159">
        <v>111100</v>
      </c>
      <c r="D44" s="51">
        <v>177000</v>
      </c>
      <c r="E44" s="51"/>
      <c r="F44" s="144"/>
      <c r="G44" s="54"/>
    </row>
    <row r="45" spans="2:7" ht="24">
      <c r="B45" s="321" t="s">
        <v>169</v>
      </c>
      <c r="C45" s="159">
        <v>120100</v>
      </c>
      <c r="D45" s="47">
        <v>140000</v>
      </c>
      <c r="E45" s="47"/>
      <c r="F45" s="144"/>
      <c r="G45" s="54"/>
    </row>
    <row r="46" spans="2:7" ht="24">
      <c r="B46" s="324" t="s">
        <v>170</v>
      </c>
      <c r="C46" s="165">
        <v>111000</v>
      </c>
      <c r="D46" s="51">
        <v>205400</v>
      </c>
      <c r="E46" s="51"/>
      <c r="F46" s="144"/>
      <c r="G46" s="54"/>
    </row>
    <row r="47" spans="2:7" ht="24">
      <c r="B47" s="324" t="s">
        <v>171</v>
      </c>
      <c r="C47" s="165">
        <v>110600</v>
      </c>
      <c r="D47" s="51"/>
      <c r="E47" s="51"/>
      <c r="F47" s="144"/>
      <c r="G47" s="54"/>
    </row>
    <row r="48" spans="2:7" ht="24">
      <c r="B48" s="323" t="s">
        <v>172</v>
      </c>
      <c r="C48" s="165">
        <v>521000</v>
      </c>
      <c r="D48" s="51"/>
      <c r="E48" s="51"/>
      <c r="F48" s="54"/>
      <c r="G48" s="54"/>
    </row>
    <row r="49" spans="2:7" ht="24">
      <c r="B49" s="321" t="s">
        <v>173</v>
      </c>
      <c r="C49" s="159">
        <v>210100</v>
      </c>
      <c r="D49" s="47">
        <v>256440</v>
      </c>
      <c r="E49" s="47"/>
      <c r="F49" s="54"/>
      <c r="G49" s="54"/>
    </row>
    <row r="50" spans="2:7" ht="24">
      <c r="B50" s="321" t="s">
        <v>174</v>
      </c>
      <c r="C50" s="159">
        <v>210200</v>
      </c>
      <c r="D50" s="47">
        <v>42000</v>
      </c>
      <c r="E50" s="47"/>
      <c r="F50" s="54"/>
      <c r="G50" s="54"/>
    </row>
    <row r="51" spans="2:7" ht="24">
      <c r="B51" s="321" t="s">
        <v>175</v>
      </c>
      <c r="C51" s="159">
        <v>210300</v>
      </c>
      <c r="D51" s="47">
        <v>42000</v>
      </c>
      <c r="E51" s="47"/>
      <c r="F51" s="54"/>
      <c r="G51" s="54"/>
    </row>
    <row r="52" spans="2:7" ht="24">
      <c r="B52" s="321" t="s">
        <v>176</v>
      </c>
      <c r="C52" s="159">
        <v>210400</v>
      </c>
      <c r="D52" s="47">
        <v>79200</v>
      </c>
      <c r="E52" s="47"/>
      <c r="F52" s="54"/>
      <c r="G52" s="54"/>
    </row>
    <row r="53" spans="2:7" ht="24">
      <c r="B53" s="322" t="s">
        <v>177</v>
      </c>
      <c r="C53" s="160">
        <v>210600</v>
      </c>
      <c r="D53" s="50">
        <v>2534560</v>
      </c>
      <c r="E53" s="50"/>
      <c r="F53" s="54"/>
      <c r="G53" s="54"/>
    </row>
    <row r="54" spans="2:7" ht="24">
      <c r="B54" s="325" t="s">
        <v>178</v>
      </c>
      <c r="C54" s="159">
        <v>522000</v>
      </c>
      <c r="D54" s="47"/>
      <c r="E54" s="47"/>
      <c r="F54" s="54"/>
      <c r="G54" s="54"/>
    </row>
    <row r="55" spans="2:7" ht="24">
      <c r="B55" s="321" t="s">
        <v>179</v>
      </c>
      <c r="C55" s="159">
        <v>220100</v>
      </c>
      <c r="D55" s="47">
        <v>2036016</v>
      </c>
      <c r="E55" s="47"/>
      <c r="F55" s="54"/>
      <c r="G55" s="54"/>
    </row>
    <row r="56" spans="2:7" ht="24">
      <c r="B56" s="321" t="s">
        <v>470</v>
      </c>
      <c r="C56" s="159">
        <v>220200</v>
      </c>
      <c r="D56" s="47">
        <v>117690</v>
      </c>
      <c r="E56" s="47"/>
      <c r="F56" s="54"/>
      <c r="G56" s="54"/>
    </row>
    <row r="57" spans="2:7" ht="24">
      <c r="B57" s="321" t="s">
        <v>180</v>
      </c>
      <c r="C57" s="159">
        <v>220300</v>
      </c>
      <c r="D57" s="47">
        <v>42000</v>
      </c>
      <c r="E57" s="47"/>
      <c r="F57" s="54"/>
      <c r="G57" s="54"/>
    </row>
    <row r="58" spans="2:7" ht="24">
      <c r="B58" s="321" t="s">
        <v>181</v>
      </c>
      <c r="C58" s="159">
        <v>220200</v>
      </c>
      <c r="D58" s="47">
        <v>140098</v>
      </c>
      <c r="E58" s="47"/>
      <c r="F58" s="54"/>
      <c r="G58" s="54"/>
    </row>
    <row r="59" spans="2:7" ht="24">
      <c r="B59" s="321" t="s">
        <v>182</v>
      </c>
      <c r="C59" s="159">
        <v>220400</v>
      </c>
      <c r="D59" s="47">
        <v>1127236</v>
      </c>
      <c r="E59" s="47"/>
      <c r="F59" s="54"/>
      <c r="G59" s="54"/>
    </row>
    <row r="60" spans="2:7" ht="24">
      <c r="B60" s="321" t="s">
        <v>183</v>
      </c>
      <c r="C60" s="159">
        <v>20500</v>
      </c>
      <c r="D60" s="47">
        <v>360009</v>
      </c>
      <c r="E60" s="47"/>
      <c r="F60" s="54"/>
      <c r="G60" s="54"/>
    </row>
    <row r="61" spans="2:7" ht="24">
      <c r="B61" s="321" t="s">
        <v>184</v>
      </c>
      <c r="C61" s="159">
        <v>20500</v>
      </c>
      <c r="D61" s="47">
        <v>75716</v>
      </c>
      <c r="E61" s="47"/>
      <c r="F61" s="54"/>
      <c r="G61" s="54"/>
    </row>
    <row r="62" spans="2:7" ht="20.25" customHeight="1">
      <c r="B62" s="326" t="s">
        <v>11</v>
      </c>
      <c r="C62" s="160">
        <v>531000</v>
      </c>
      <c r="D62" s="50"/>
      <c r="E62" s="166"/>
      <c r="F62" s="54"/>
      <c r="G62" s="54"/>
    </row>
    <row r="63" spans="2:7" ht="24">
      <c r="B63" s="321" t="s">
        <v>185</v>
      </c>
      <c r="C63" s="159">
        <v>310200</v>
      </c>
      <c r="D63" s="47">
        <v>77800</v>
      </c>
      <c r="E63" s="167"/>
      <c r="F63" s="54"/>
      <c r="G63" s="54"/>
    </row>
    <row r="64" spans="2:7" ht="24">
      <c r="B64" s="321" t="s">
        <v>186</v>
      </c>
      <c r="C64" s="159">
        <v>310600</v>
      </c>
      <c r="D64" s="47">
        <v>36725</v>
      </c>
      <c r="E64" s="167"/>
      <c r="F64" s="54"/>
      <c r="G64" s="54"/>
    </row>
    <row r="65" spans="2:7" ht="24">
      <c r="B65" s="321" t="s">
        <v>187</v>
      </c>
      <c r="C65" s="159">
        <v>310100</v>
      </c>
      <c r="D65" s="47">
        <v>145960</v>
      </c>
      <c r="E65" s="167"/>
      <c r="F65" s="54"/>
      <c r="G65" s="54"/>
    </row>
    <row r="66" spans="2:7" ht="24">
      <c r="B66" s="321" t="s">
        <v>397</v>
      </c>
      <c r="C66" s="159">
        <v>310100</v>
      </c>
      <c r="D66" s="47">
        <v>1269120</v>
      </c>
      <c r="E66" s="167"/>
      <c r="F66" s="54"/>
      <c r="G66" s="54"/>
    </row>
    <row r="67" spans="2:7" ht="24">
      <c r="B67" s="321" t="s">
        <v>188</v>
      </c>
      <c r="C67" s="159">
        <v>310500</v>
      </c>
      <c r="D67" s="47">
        <v>63298</v>
      </c>
      <c r="E67" s="167"/>
      <c r="F67" s="54"/>
      <c r="G67" s="54"/>
    </row>
    <row r="68" spans="2:7" ht="24">
      <c r="B68" s="321" t="s">
        <v>189</v>
      </c>
      <c r="C68" s="159">
        <v>310400</v>
      </c>
      <c r="D68" s="47">
        <v>73400</v>
      </c>
      <c r="E68" s="167"/>
      <c r="F68" s="54"/>
      <c r="G68" s="54"/>
    </row>
    <row r="69" spans="2:7" ht="24">
      <c r="B69" s="325" t="s">
        <v>12</v>
      </c>
      <c r="C69" s="168">
        <v>532000</v>
      </c>
      <c r="D69" s="47"/>
      <c r="E69" s="47"/>
      <c r="F69" s="54"/>
      <c r="G69" s="54"/>
    </row>
    <row r="70" spans="2:7" ht="24">
      <c r="B70" s="327" t="s">
        <v>190</v>
      </c>
      <c r="C70" s="168">
        <v>320400</v>
      </c>
      <c r="D70" s="47">
        <v>539376.4</v>
      </c>
      <c r="E70" s="47"/>
      <c r="F70" s="54"/>
      <c r="G70" s="54"/>
    </row>
    <row r="71" spans="2:7" ht="24">
      <c r="B71" s="327" t="s">
        <v>191</v>
      </c>
      <c r="C71" s="168">
        <v>320300</v>
      </c>
      <c r="D71" s="47">
        <v>1687357</v>
      </c>
      <c r="E71" s="47"/>
      <c r="F71" s="54"/>
      <c r="G71" s="54"/>
    </row>
    <row r="72" spans="2:7" ht="24">
      <c r="B72" s="321" t="s">
        <v>192</v>
      </c>
      <c r="C72" s="168">
        <v>320100</v>
      </c>
      <c r="D72" s="47">
        <v>346798</v>
      </c>
      <c r="E72" s="47"/>
      <c r="F72" s="54"/>
      <c r="G72" s="54"/>
    </row>
    <row r="73" spans="2:7" ht="24">
      <c r="B73" s="328" t="s">
        <v>193</v>
      </c>
      <c r="C73" s="169">
        <v>320200</v>
      </c>
      <c r="D73" s="170">
        <v>30599</v>
      </c>
      <c r="E73" s="170"/>
      <c r="F73" s="54"/>
      <c r="G73" s="54"/>
    </row>
    <row r="74" spans="2:7" ht="21" customHeight="1" thickBot="1">
      <c r="B74" s="161" t="s">
        <v>78</v>
      </c>
      <c r="C74" s="171"/>
      <c r="D74" s="163">
        <f>SUM(D43:D73)</f>
        <v>11862760.4</v>
      </c>
      <c r="E74" s="163"/>
      <c r="F74" s="54"/>
      <c r="G74" s="54"/>
    </row>
    <row r="75" spans="2:7" ht="24">
      <c r="B75" s="144"/>
      <c r="C75" s="164" t="s">
        <v>128</v>
      </c>
      <c r="D75" s="81"/>
      <c r="E75" s="81"/>
      <c r="F75" s="54"/>
      <c r="G75" s="54"/>
    </row>
    <row r="76" spans="2:7" ht="24">
      <c r="B76" s="145"/>
      <c r="C76" s="172"/>
      <c r="D76" s="146"/>
      <c r="E76" s="146"/>
      <c r="F76" s="54"/>
      <c r="G76" s="54"/>
    </row>
    <row r="77" spans="2:7" ht="24">
      <c r="B77" s="82" t="s">
        <v>81</v>
      </c>
      <c r="C77" s="83" t="s">
        <v>82</v>
      </c>
      <c r="D77" s="83" t="s">
        <v>83</v>
      </c>
      <c r="E77" s="83" t="s">
        <v>84</v>
      </c>
      <c r="F77" s="54"/>
      <c r="G77" s="54"/>
    </row>
    <row r="78" spans="2:7" ht="24">
      <c r="B78" s="329" t="s">
        <v>194</v>
      </c>
      <c r="C78" s="173">
        <v>110700</v>
      </c>
      <c r="D78" s="174"/>
      <c r="E78" s="175"/>
      <c r="F78" s="54"/>
      <c r="G78" s="54"/>
    </row>
    <row r="79" spans="2:7" ht="24">
      <c r="B79" s="330" t="s">
        <v>195</v>
      </c>
      <c r="C79" s="176">
        <v>110800</v>
      </c>
      <c r="D79" s="177"/>
      <c r="E79" s="178"/>
      <c r="F79" s="54"/>
      <c r="G79" s="54"/>
    </row>
    <row r="80" spans="2:7" ht="24">
      <c r="B80" s="331" t="s">
        <v>196</v>
      </c>
      <c r="C80" s="179">
        <v>110900</v>
      </c>
      <c r="D80" s="180">
        <v>143500</v>
      </c>
      <c r="E80" s="167"/>
      <c r="F80" s="54"/>
      <c r="G80" s="54"/>
    </row>
    <row r="81" spans="2:7" ht="24">
      <c r="B81" s="332" t="s">
        <v>13</v>
      </c>
      <c r="C81" s="181">
        <v>533000</v>
      </c>
      <c r="D81" s="177"/>
      <c r="E81" s="167"/>
      <c r="F81" s="54"/>
      <c r="G81" s="54"/>
    </row>
    <row r="82" spans="2:7" ht="24">
      <c r="B82" s="331" t="s">
        <v>197</v>
      </c>
      <c r="C82" s="181">
        <v>330800</v>
      </c>
      <c r="D82" s="177">
        <v>256903.17</v>
      </c>
      <c r="E82" s="167"/>
      <c r="F82" s="54"/>
      <c r="G82" s="54"/>
    </row>
    <row r="83" spans="2:7" ht="24">
      <c r="B83" s="331" t="s">
        <v>198</v>
      </c>
      <c r="C83" s="181">
        <v>331700</v>
      </c>
      <c r="D83" s="177">
        <v>11000</v>
      </c>
      <c r="E83" s="167"/>
      <c r="F83" s="54"/>
      <c r="G83" s="54"/>
    </row>
    <row r="84" spans="2:7" ht="24">
      <c r="B84" s="331" t="s">
        <v>199</v>
      </c>
      <c r="C84" s="181">
        <v>330100</v>
      </c>
      <c r="D84" s="177">
        <v>224354.6</v>
      </c>
      <c r="E84" s="167"/>
      <c r="F84" s="54"/>
      <c r="G84" s="54"/>
    </row>
    <row r="85" spans="2:7" ht="24">
      <c r="B85" s="331" t="s">
        <v>200</v>
      </c>
      <c r="C85" s="181">
        <v>330200</v>
      </c>
      <c r="D85" s="177">
        <v>39590</v>
      </c>
      <c r="E85" s="167"/>
      <c r="F85" s="54"/>
      <c r="G85" s="54"/>
    </row>
    <row r="86" spans="2:7" ht="24">
      <c r="B86" s="331" t="s">
        <v>201</v>
      </c>
      <c r="C86" s="181">
        <v>330300</v>
      </c>
      <c r="D86" s="177">
        <v>117072</v>
      </c>
      <c r="E86" s="167"/>
      <c r="F86" s="54"/>
      <c r="G86" s="54"/>
    </row>
    <row r="87" spans="2:7" ht="24">
      <c r="B87" s="331" t="s">
        <v>202</v>
      </c>
      <c r="C87" s="181">
        <v>330600</v>
      </c>
      <c r="D87" s="177">
        <v>129780</v>
      </c>
      <c r="E87" s="167"/>
      <c r="F87" s="54"/>
      <c r="G87" s="54"/>
    </row>
    <row r="88" spans="2:7" ht="24">
      <c r="B88" s="331" t="s">
        <v>203</v>
      </c>
      <c r="C88" s="181">
        <v>331400</v>
      </c>
      <c r="D88" s="177">
        <v>70476</v>
      </c>
      <c r="E88" s="167"/>
      <c r="F88" s="54"/>
      <c r="G88" s="54"/>
    </row>
    <row r="89" spans="2:7" ht="24">
      <c r="B89" s="331" t="s">
        <v>204</v>
      </c>
      <c r="C89" s="181">
        <v>331700</v>
      </c>
      <c r="D89" s="177">
        <v>39000</v>
      </c>
      <c r="E89" s="167"/>
      <c r="F89" s="54"/>
      <c r="G89" s="54"/>
    </row>
    <row r="90" spans="2:7" ht="24">
      <c r="B90" s="331" t="s">
        <v>205</v>
      </c>
      <c r="C90" s="181">
        <v>330700</v>
      </c>
      <c r="D90" s="177">
        <v>5695</v>
      </c>
      <c r="E90" s="167"/>
      <c r="F90" s="54"/>
      <c r="G90" s="54"/>
    </row>
    <row r="91" spans="2:7" ht="24">
      <c r="B91" s="331" t="s">
        <v>206</v>
      </c>
      <c r="C91" s="181">
        <v>330900</v>
      </c>
      <c r="D91" s="177">
        <v>369698</v>
      </c>
      <c r="E91" s="167"/>
      <c r="F91" s="54"/>
      <c r="G91" s="54"/>
    </row>
    <row r="92" spans="2:7" ht="24">
      <c r="B92" s="331" t="s">
        <v>207</v>
      </c>
      <c r="C92" s="181">
        <v>331300</v>
      </c>
      <c r="D92" s="177">
        <v>133683</v>
      </c>
      <c r="E92" s="167"/>
      <c r="F92" s="54"/>
      <c r="G92" s="54"/>
    </row>
    <row r="93" spans="2:7" ht="24">
      <c r="B93" s="331" t="s">
        <v>208</v>
      </c>
      <c r="C93" s="181">
        <v>331500</v>
      </c>
      <c r="D93" s="177">
        <v>64925</v>
      </c>
      <c r="E93" s="167"/>
      <c r="F93" s="54"/>
      <c r="G93" s="54"/>
    </row>
    <row r="94" spans="2:7" ht="24">
      <c r="B94" s="331" t="s">
        <v>338</v>
      </c>
      <c r="C94" s="181">
        <v>330800</v>
      </c>
      <c r="D94" s="177">
        <v>19950</v>
      </c>
      <c r="E94" s="167"/>
      <c r="F94" s="54"/>
      <c r="G94" s="54"/>
    </row>
    <row r="95" spans="2:7" ht="24">
      <c r="B95" s="331" t="s">
        <v>209</v>
      </c>
      <c r="C95" s="181">
        <v>330400</v>
      </c>
      <c r="D95" s="177">
        <v>479906</v>
      </c>
      <c r="E95" s="167"/>
      <c r="F95" s="54"/>
      <c r="G95" s="54"/>
    </row>
    <row r="96" spans="2:7" ht="24">
      <c r="B96" s="331" t="s">
        <v>210</v>
      </c>
      <c r="C96" s="181">
        <v>330400</v>
      </c>
      <c r="D96" s="177">
        <v>2379333.9</v>
      </c>
      <c r="E96" s="167"/>
      <c r="F96" s="54"/>
      <c r="G96" s="54"/>
    </row>
    <row r="97" spans="2:7" ht="24">
      <c r="B97" s="325" t="s">
        <v>14</v>
      </c>
      <c r="C97" s="181">
        <v>534000</v>
      </c>
      <c r="D97" s="179"/>
      <c r="E97" s="167"/>
      <c r="F97" s="54"/>
      <c r="G97" s="54"/>
    </row>
    <row r="98" spans="2:7" ht="24">
      <c r="B98" s="327" t="s">
        <v>211</v>
      </c>
      <c r="C98" s="181">
        <v>340400</v>
      </c>
      <c r="D98" s="177">
        <v>3697</v>
      </c>
      <c r="E98" s="167"/>
      <c r="F98" s="54"/>
      <c r="G98" s="54"/>
    </row>
    <row r="99" spans="2:7" ht="24">
      <c r="B99" s="321" t="s">
        <v>212</v>
      </c>
      <c r="C99" s="181">
        <v>340300</v>
      </c>
      <c r="D99" s="177">
        <v>64191.7</v>
      </c>
      <c r="E99" s="167"/>
      <c r="F99" s="54"/>
      <c r="G99" s="54"/>
    </row>
    <row r="100" spans="2:7" ht="24">
      <c r="B100" s="322" t="s">
        <v>213</v>
      </c>
      <c r="C100" s="182">
        <v>340100</v>
      </c>
      <c r="D100" s="183">
        <v>91590.6</v>
      </c>
      <c r="E100" s="184"/>
      <c r="F100" s="54"/>
      <c r="G100" s="54"/>
    </row>
    <row r="101" spans="2:7" ht="24">
      <c r="B101" s="325" t="s">
        <v>15</v>
      </c>
      <c r="C101" s="181">
        <v>560000</v>
      </c>
      <c r="D101" s="179"/>
      <c r="E101" s="167"/>
      <c r="F101" s="54"/>
      <c r="G101" s="54"/>
    </row>
    <row r="102" spans="2:7" ht="24">
      <c r="B102" s="321" t="s">
        <v>214</v>
      </c>
      <c r="C102" s="181">
        <v>610200</v>
      </c>
      <c r="D102" s="177">
        <v>40000</v>
      </c>
      <c r="E102" s="167"/>
      <c r="F102" s="54"/>
      <c r="G102" s="54"/>
    </row>
    <row r="103" spans="2:7" ht="24">
      <c r="B103" s="321" t="s">
        <v>215</v>
      </c>
      <c r="C103" s="181">
        <v>330500</v>
      </c>
      <c r="D103" s="177">
        <v>2999100</v>
      </c>
      <c r="E103" s="167"/>
      <c r="F103" s="54"/>
      <c r="G103" s="54"/>
    </row>
    <row r="104" spans="2:7" ht="24">
      <c r="B104" s="321" t="s">
        <v>216</v>
      </c>
      <c r="C104" s="181">
        <v>330501</v>
      </c>
      <c r="D104" s="177">
        <v>572884</v>
      </c>
      <c r="E104" s="167"/>
      <c r="F104" s="54"/>
      <c r="G104" s="54"/>
    </row>
    <row r="105" spans="2:7" ht="24">
      <c r="B105" s="321" t="s">
        <v>217</v>
      </c>
      <c r="C105" s="181">
        <v>610400</v>
      </c>
      <c r="D105" s="177">
        <v>277511.24</v>
      </c>
      <c r="E105" s="167"/>
      <c r="F105" s="54"/>
      <c r="G105" s="54"/>
    </row>
    <row r="106" spans="2:7" ht="24">
      <c r="B106" s="325" t="s">
        <v>218</v>
      </c>
      <c r="C106" s="181">
        <v>410100</v>
      </c>
      <c r="D106" s="177"/>
      <c r="E106" s="167"/>
      <c r="F106" s="54"/>
      <c r="G106" s="54"/>
    </row>
    <row r="107" spans="2:7" ht="24.75" thickBot="1">
      <c r="B107" s="161" t="s">
        <v>78</v>
      </c>
      <c r="C107" s="185"/>
      <c r="D107" s="186">
        <f>SUM(D78:D106)</f>
        <v>8533841.209999999</v>
      </c>
      <c r="E107" s="186"/>
      <c r="F107" s="54"/>
      <c r="G107" s="54"/>
    </row>
    <row r="108" spans="2:7" ht="0.75" customHeight="1">
      <c r="B108" s="144"/>
      <c r="C108" s="187"/>
      <c r="D108" s="188"/>
      <c r="E108" s="189"/>
      <c r="F108" s="54"/>
      <c r="G108" s="54"/>
    </row>
    <row r="109" spans="2:7" ht="0.75" customHeight="1">
      <c r="B109" s="144"/>
      <c r="C109" s="187"/>
      <c r="D109" s="188"/>
      <c r="E109" s="189"/>
      <c r="F109" s="54"/>
      <c r="G109" s="54"/>
    </row>
    <row r="110" spans="2:7" ht="18" customHeight="1">
      <c r="B110" s="144"/>
      <c r="C110" s="187"/>
      <c r="D110" s="188"/>
      <c r="E110" s="189"/>
      <c r="F110" s="54"/>
      <c r="G110" s="54"/>
    </row>
    <row r="111" spans="2:7" ht="24">
      <c r="B111" s="144"/>
      <c r="C111" s="366" t="s">
        <v>221</v>
      </c>
      <c r="D111" s="188"/>
      <c r="E111" s="189"/>
      <c r="F111" s="54"/>
      <c r="G111" s="54"/>
    </row>
    <row r="112" spans="2:7" ht="15.75" customHeight="1" thickBot="1">
      <c r="B112" s="190"/>
      <c r="C112" s="191"/>
      <c r="D112" s="192"/>
      <c r="E112" s="193"/>
      <c r="F112" s="54"/>
      <c r="G112" s="54"/>
    </row>
    <row r="113" spans="2:7" ht="24.75" hidden="1" thickBot="1">
      <c r="B113" s="190"/>
      <c r="C113" s="191"/>
      <c r="D113" s="192"/>
      <c r="E113" s="193"/>
      <c r="F113" s="54"/>
      <c r="G113" s="54"/>
    </row>
    <row r="114" spans="2:7" ht="24">
      <c r="B114" s="82" t="s">
        <v>81</v>
      </c>
      <c r="C114" s="83" t="s">
        <v>82</v>
      </c>
      <c r="D114" s="83" t="s">
        <v>83</v>
      </c>
      <c r="E114" s="83" t="s">
        <v>84</v>
      </c>
      <c r="F114" s="54"/>
      <c r="G114" s="54"/>
    </row>
    <row r="115" spans="2:7" ht="24">
      <c r="B115" s="319" t="s">
        <v>339</v>
      </c>
      <c r="C115" s="194">
        <v>410200</v>
      </c>
      <c r="D115" s="288"/>
      <c r="E115" s="166"/>
      <c r="F115" s="54"/>
      <c r="G115" s="54"/>
    </row>
    <row r="116" spans="2:7" ht="24">
      <c r="B116" s="320" t="s">
        <v>340</v>
      </c>
      <c r="C116" s="289">
        <v>410200</v>
      </c>
      <c r="D116" s="290"/>
      <c r="E116" s="291"/>
      <c r="F116" s="54"/>
      <c r="G116" s="54"/>
    </row>
    <row r="117" spans="2:7" ht="24">
      <c r="B117" s="333" t="s">
        <v>133</v>
      </c>
      <c r="C117" s="166">
        <v>542000</v>
      </c>
      <c r="D117" s="288"/>
      <c r="E117" s="166"/>
      <c r="F117" s="54"/>
      <c r="G117" s="54"/>
    </row>
    <row r="118" spans="2:7" ht="24">
      <c r="B118" s="319" t="s">
        <v>222</v>
      </c>
      <c r="C118" s="194">
        <v>542001</v>
      </c>
      <c r="D118" s="195">
        <v>251600</v>
      </c>
      <c r="E118" s="166"/>
      <c r="F118" s="54"/>
      <c r="G118" s="54"/>
    </row>
    <row r="119" spans="2:7" ht="24">
      <c r="B119" s="334" t="s">
        <v>223</v>
      </c>
      <c r="C119" s="166">
        <v>551000</v>
      </c>
      <c r="D119" s="195"/>
      <c r="E119" s="166"/>
      <c r="F119" s="54"/>
      <c r="G119" s="54"/>
    </row>
    <row r="120" spans="2:7" ht="24">
      <c r="B120" s="319" t="s">
        <v>224</v>
      </c>
      <c r="C120" s="194">
        <v>510100</v>
      </c>
      <c r="D120" s="195">
        <v>15000</v>
      </c>
      <c r="E120" s="166"/>
      <c r="F120" s="54"/>
      <c r="G120" s="54"/>
    </row>
    <row r="121" spans="2:7" ht="24">
      <c r="B121" s="319" t="s">
        <v>275</v>
      </c>
      <c r="C121" s="194">
        <v>510110</v>
      </c>
      <c r="D121" s="195"/>
      <c r="E121" s="166"/>
      <c r="F121" s="54"/>
      <c r="G121" s="54"/>
    </row>
    <row r="122" spans="2:7" ht="24">
      <c r="B122" s="321" t="s">
        <v>2</v>
      </c>
      <c r="C122" s="181">
        <v>300000</v>
      </c>
      <c r="D122" s="179"/>
      <c r="E122" s="177">
        <v>10042356.72</v>
      </c>
      <c r="F122" s="54"/>
      <c r="G122" s="54"/>
    </row>
    <row r="123" spans="2:7" ht="24">
      <c r="B123" s="321" t="s">
        <v>30</v>
      </c>
      <c r="C123" s="181">
        <v>320000</v>
      </c>
      <c r="D123" s="179"/>
      <c r="E123" s="177">
        <v>10764662.37</v>
      </c>
      <c r="F123" s="54"/>
      <c r="G123" s="54"/>
    </row>
    <row r="124" spans="2:7" ht="24">
      <c r="B124" s="321" t="s">
        <v>129</v>
      </c>
      <c r="C124" s="181">
        <v>230102</v>
      </c>
      <c r="D124" s="179"/>
      <c r="E124" s="177">
        <v>28616.71</v>
      </c>
      <c r="F124" s="54"/>
      <c r="G124" s="54"/>
    </row>
    <row r="125" spans="2:7" ht="24">
      <c r="B125" s="321" t="s">
        <v>35</v>
      </c>
      <c r="C125" s="181">
        <v>230108</v>
      </c>
      <c r="D125" s="179"/>
      <c r="E125" s="177">
        <v>568049</v>
      </c>
      <c r="F125" s="54"/>
      <c r="G125" s="54"/>
    </row>
    <row r="126" spans="2:7" ht="24">
      <c r="B126" s="322" t="s">
        <v>37</v>
      </c>
      <c r="C126" s="182">
        <v>230199</v>
      </c>
      <c r="D126" s="196"/>
      <c r="E126" s="183">
        <v>1236475.14</v>
      </c>
      <c r="F126" s="54"/>
      <c r="G126" s="54"/>
    </row>
    <row r="127" spans="2:7" ht="24">
      <c r="B127" s="321" t="s">
        <v>389</v>
      </c>
      <c r="C127" s="181">
        <v>210200</v>
      </c>
      <c r="D127" s="179"/>
      <c r="E127" s="177">
        <v>2564</v>
      </c>
      <c r="F127" s="54"/>
      <c r="G127" s="54"/>
    </row>
    <row r="128" spans="2:7" ht="24">
      <c r="B128" s="321" t="s">
        <v>225</v>
      </c>
      <c r="C128" s="181">
        <v>230106</v>
      </c>
      <c r="D128" s="179"/>
      <c r="E128" s="177"/>
      <c r="F128" s="54"/>
      <c r="G128" s="54"/>
    </row>
    <row r="129" spans="2:7" ht="24">
      <c r="B129" s="321" t="s">
        <v>23</v>
      </c>
      <c r="C129" s="197">
        <v>210402</v>
      </c>
      <c r="D129" s="47"/>
      <c r="E129" s="47">
        <v>63700</v>
      </c>
      <c r="F129" s="54"/>
      <c r="G129" s="54"/>
    </row>
    <row r="130" spans="2:7" ht="24">
      <c r="B130" s="322" t="s">
        <v>141</v>
      </c>
      <c r="C130" s="198">
        <v>210500</v>
      </c>
      <c r="D130" s="50"/>
      <c r="E130" s="50">
        <v>1584442</v>
      </c>
      <c r="F130" s="54"/>
      <c r="G130" s="54"/>
    </row>
    <row r="131" spans="2:7" ht="24">
      <c r="B131" s="322" t="s">
        <v>341</v>
      </c>
      <c r="C131" s="198">
        <v>230103</v>
      </c>
      <c r="D131" s="50"/>
      <c r="E131" s="50">
        <v>12000</v>
      </c>
      <c r="F131" s="54"/>
      <c r="G131" s="54"/>
    </row>
    <row r="132" spans="2:7" ht="24">
      <c r="B132" s="322" t="s">
        <v>398</v>
      </c>
      <c r="C132" s="198">
        <v>441000</v>
      </c>
      <c r="D132" s="50"/>
      <c r="E132" s="50"/>
      <c r="F132" s="54"/>
      <c r="G132" s="54"/>
    </row>
    <row r="133" spans="2:7" ht="24">
      <c r="B133" s="322" t="s">
        <v>399</v>
      </c>
      <c r="C133" s="198">
        <v>441000</v>
      </c>
      <c r="D133" s="50"/>
      <c r="E133" s="50"/>
      <c r="F133" s="54"/>
      <c r="G133" s="54"/>
    </row>
    <row r="134" spans="2:7" ht="24">
      <c r="B134" s="322" t="s">
        <v>400</v>
      </c>
      <c r="C134" s="198">
        <v>441000</v>
      </c>
      <c r="D134" s="50"/>
      <c r="E134" s="50">
        <v>115.5</v>
      </c>
      <c r="F134" s="54"/>
      <c r="G134" s="54"/>
    </row>
    <row r="135" spans="2:7" ht="24">
      <c r="B135" s="322" t="s">
        <v>401</v>
      </c>
      <c r="C135" s="198">
        <v>230199</v>
      </c>
      <c r="D135" s="50"/>
      <c r="E135" s="50"/>
      <c r="F135" s="54"/>
      <c r="G135" s="54"/>
    </row>
    <row r="136" spans="2:7" ht="24">
      <c r="B136" s="322" t="s">
        <v>402</v>
      </c>
      <c r="C136" s="198">
        <v>441000</v>
      </c>
      <c r="D136" s="50"/>
      <c r="E136" s="50"/>
      <c r="F136" s="54"/>
      <c r="G136" s="54"/>
    </row>
    <row r="137" spans="2:7" ht="24">
      <c r="B137" s="322" t="s">
        <v>403</v>
      </c>
      <c r="C137" s="198">
        <v>441000</v>
      </c>
      <c r="D137" s="50"/>
      <c r="E137" s="50"/>
      <c r="F137" s="54"/>
      <c r="G137" s="54"/>
    </row>
    <row r="138" spans="2:7" ht="24">
      <c r="B138" s="322" t="s">
        <v>404</v>
      </c>
      <c r="C138" s="198">
        <v>441000</v>
      </c>
      <c r="D138" s="50"/>
      <c r="E138" s="50"/>
      <c r="F138" s="54"/>
      <c r="G138" s="54"/>
    </row>
    <row r="139" spans="2:7" ht="24">
      <c r="B139" s="462" t="s">
        <v>78</v>
      </c>
      <c r="C139" s="367"/>
      <c r="D139" s="461">
        <f>SUM(D115:D138)</f>
        <v>266600</v>
      </c>
      <c r="E139" s="461">
        <f>SUM(E122:E138)</f>
        <v>24302981.44</v>
      </c>
      <c r="F139" s="54"/>
      <c r="G139" s="54"/>
    </row>
    <row r="140" spans="2:7" ht="24">
      <c r="B140" s="144"/>
      <c r="C140" s="368"/>
      <c r="D140" s="81"/>
      <c r="E140" s="81"/>
      <c r="F140" s="54"/>
      <c r="G140" s="54"/>
    </row>
    <row r="141" spans="2:7" ht="24">
      <c r="B141" s="144"/>
      <c r="C141" s="368"/>
      <c r="D141" s="81"/>
      <c r="E141" s="81"/>
      <c r="F141" s="54"/>
      <c r="G141" s="54"/>
    </row>
    <row r="142" spans="2:7" ht="24">
      <c r="B142" s="144"/>
      <c r="C142" s="368"/>
      <c r="D142" s="81"/>
      <c r="E142" s="81"/>
      <c r="F142" s="54"/>
      <c r="G142" s="54"/>
    </row>
    <row r="143" spans="2:7" ht="24">
      <c r="B143" s="144"/>
      <c r="C143" s="368"/>
      <c r="D143" s="81"/>
      <c r="E143" s="81"/>
      <c r="F143" s="54"/>
      <c r="G143" s="54"/>
    </row>
    <row r="144" spans="2:7" ht="24">
      <c r="B144" s="144"/>
      <c r="C144" s="368"/>
      <c r="D144" s="81"/>
      <c r="E144" s="81"/>
      <c r="F144" s="54"/>
      <c r="G144" s="54"/>
    </row>
    <row r="145" spans="2:7" ht="24">
      <c r="B145" s="144"/>
      <c r="C145" s="368"/>
      <c r="D145" s="81"/>
      <c r="E145" s="81"/>
      <c r="F145" s="54"/>
      <c r="G145" s="54"/>
    </row>
    <row r="146" spans="2:7" ht="24">
      <c r="B146" s="144"/>
      <c r="C146" s="368"/>
      <c r="D146" s="81"/>
      <c r="E146" s="81"/>
      <c r="F146" s="54"/>
      <c r="G146" s="54"/>
    </row>
    <row r="147" spans="2:7" ht="24">
      <c r="B147" s="144"/>
      <c r="C147" s="164" t="s">
        <v>281</v>
      </c>
      <c r="D147" s="81"/>
      <c r="E147" s="81"/>
      <c r="F147" s="54"/>
      <c r="G147" s="54"/>
    </row>
    <row r="148" spans="2:7" ht="24">
      <c r="B148" s="144"/>
      <c r="C148" s="164"/>
      <c r="D148" s="81"/>
      <c r="E148" s="81"/>
      <c r="F148" s="54"/>
      <c r="G148" s="54"/>
    </row>
    <row r="149" spans="2:7" ht="24.75" thickBot="1">
      <c r="B149" s="190"/>
      <c r="C149" s="369"/>
      <c r="D149" s="370"/>
      <c r="E149" s="370"/>
      <c r="F149" s="54"/>
      <c r="G149" s="54"/>
    </row>
    <row r="150" spans="2:7" ht="24">
      <c r="B150" s="83" t="s">
        <v>81</v>
      </c>
      <c r="C150" s="83" t="s">
        <v>82</v>
      </c>
      <c r="D150" s="83" t="s">
        <v>83</v>
      </c>
      <c r="E150" s="83" t="s">
        <v>84</v>
      </c>
      <c r="F150" s="54"/>
      <c r="G150" s="54"/>
    </row>
    <row r="151" spans="2:7" ht="24">
      <c r="B151" s="322" t="s">
        <v>405</v>
      </c>
      <c r="C151" s="198">
        <v>441000</v>
      </c>
      <c r="D151" s="50"/>
      <c r="E151" s="50">
        <v>138000</v>
      </c>
      <c r="F151" s="54"/>
      <c r="G151" s="54"/>
    </row>
    <row r="152" spans="2:7" ht="24">
      <c r="B152" s="322" t="s">
        <v>406</v>
      </c>
      <c r="C152" s="198">
        <v>441000</v>
      </c>
      <c r="D152" s="50"/>
      <c r="E152" s="50"/>
      <c r="F152" s="54"/>
      <c r="G152" s="54"/>
    </row>
    <row r="153" spans="2:7" ht="24">
      <c r="B153" s="335" t="s">
        <v>407</v>
      </c>
      <c r="C153" s="336">
        <v>441000</v>
      </c>
      <c r="D153" s="152"/>
      <c r="E153" s="152">
        <v>163500</v>
      </c>
      <c r="F153" s="54"/>
      <c r="G153" s="54"/>
    </row>
    <row r="154" spans="2:7" ht="24">
      <c r="B154" s="335" t="s">
        <v>408</v>
      </c>
      <c r="C154" s="336">
        <v>441000</v>
      </c>
      <c r="D154" s="152"/>
      <c r="E154" s="152"/>
      <c r="F154" s="54"/>
      <c r="G154" s="54"/>
    </row>
    <row r="155" spans="2:7" ht="24">
      <c r="B155" s="147" t="s">
        <v>78</v>
      </c>
      <c r="C155" s="148"/>
      <c r="D155" s="199"/>
      <c r="E155" s="199">
        <f>SUM(E151:E154)</f>
        <v>301500</v>
      </c>
      <c r="F155" s="54"/>
      <c r="G155" s="54"/>
    </row>
    <row r="156" spans="2:7" ht="24">
      <c r="B156" s="149" t="s">
        <v>39</v>
      </c>
      <c r="C156" s="149"/>
      <c r="D156" s="150">
        <f>+D38+D74+D107+D139+D155</f>
        <v>58188390.25</v>
      </c>
      <c r="E156" s="150">
        <f>+E38+E74+E107+E139+E155</f>
        <v>58188390.25</v>
      </c>
      <c r="F156" s="337"/>
      <c r="G156" s="54"/>
    </row>
    <row r="157" spans="2:7" ht="24">
      <c r="B157" s="113"/>
      <c r="C157" s="113"/>
      <c r="D157" s="151"/>
      <c r="E157" s="151"/>
      <c r="F157" s="54"/>
      <c r="G157" s="54"/>
    </row>
    <row r="158" spans="2:7" ht="24">
      <c r="B158" s="113"/>
      <c r="C158" s="113"/>
      <c r="D158" s="151"/>
      <c r="E158" s="151"/>
      <c r="F158" s="54"/>
      <c r="G158" s="54"/>
    </row>
    <row r="159" spans="2:7" ht="24">
      <c r="B159" s="113"/>
      <c r="C159" s="113"/>
      <c r="D159" s="151"/>
      <c r="E159" s="151"/>
      <c r="F159" s="54"/>
      <c r="G159" s="54"/>
    </row>
    <row r="160" spans="2:7" ht="24">
      <c r="B160" s="564" t="s">
        <v>99</v>
      </c>
      <c r="C160" s="564"/>
      <c r="D160" s="564"/>
      <c r="E160" s="564"/>
      <c r="F160" s="564"/>
      <c r="G160" s="564"/>
    </row>
    <row r="161" spans="2:7" ht="24">
      <c r="B161" s="564" t="s">
        <v>342</v>
      </c>
      <c r="C161" s="564"/>
      <c r="D161" s="564"/>
      <c r="E161" s="564"/>
      <c r="F161" s="564"/>
      <c r="G161" s="564"/>
    </row>
    <row r="162" spans="2:7" ht="24">
      <c r="B162" s="318" t="s">
        <v>409</v>
      </c>
      <c r="C162" s="318"/>
      <c r="D162" s="318"/>
      <c r="E162" s="318"/>
      <c r="F162" s="318"/>
      <c r="G162" s="318"/>
    </row>
  </sheetData>
  <sheetProtection/>
  <mergeCells count="5">
    <mergeCell ref="B160:G160"/>
    <mergeCell ref="B161:G161"/>
    <mergeCell ref="B1:E1"/>
    <mergeCell ref="B2:E2"/>
    <mergeCell ref="B3:E3"/>
  </mergeCells>
  <printOptions/>
  <pageMargins left="0.5905511811023623" right="0" top="0.3937007874015748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AM!</dc:creator>
  <cp:keywords/>
  <dc:description/>
  <cp:lastModifiedBy>FasterUser</cp:lastModifiedBy>
  <cp:lastPrinted>2011-10-20T03:05:09Z</cp:lastPrinted>
  <dcterms:created xsi:type="dcterms:W3CDTF">2005-10-13T23:46:17Z</dcterms:created>
  <dcterms:modified xsi:type="dcterms:W3CDTF">2007-12-21T19:40:32Z</dcterms:modified>
  <cp:category/>
  <cp:version/>
  <cp:contentType/>
  <cp:contentStatus/>
</cp:coreProperties>
</file>