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875" firstSheet="1" activeTab="8"/>
  </bookViews>
  <sheets>
    <sheet name="งบแสดงฐานะ" sheetId="1" r:id="rId1"/>
    <sheet name="ข้อมูลทั่วไป" sheetId="8" r:id="rId2"/>
    <sheet name="หมายเหตุ2" sheetId="7" r:id="rId3"/>
    <sheet name="หมายเหตุ3 4" sheetId="3" r:id="rId4"/>
    <sheet name="หมายเหตุ5" sheetId="11" r:id="rId5"/>
    <sheet name="หมายเหตุ6" sheetId="12" r:id="rId6"/>
    <sheet name="หมายเหตุ7" sheetId="4" r:id="rId7"/>
    <sheet name="หมายเหตุ8" sheetId="15" r:id="rId8"/>
    <sheet name="หมายเหตุ8 (ปี60)" sheetId="18" r:id="rId9"/>
    <sheet name="หมายเหตุ9" sheetId="9" r:id="rId10"/>
    <sheet name="หมายเหตุ10" sheetId="13" r:id="rId11"/>
    <sheet name="รายละเอียดแนบท้ายหมายเหตุ 10 61" sheetId="19" r:id="rId12"/>
    <sheet name="รายละเอียดแนบท้ายหมายเหตุ 10 60" sheetId="20" r:id="rId13"/>
    <sheet name="งบแสดงผลการดำเนินงาน" sheetId="16" r:id="rId14"/>
    <sheet name="Sheet1" sheetId="21" r:id="rId15"/>
  </sheets>
  <definedNames>
    <definedName name="_xlnm.Print_Titles" localSheetId="12">'รายละเอียดแนบท้ายหมายเหตุ 10 60'!$2:$3</definedName>
    <definedName name="_xlnm.Print_Titles" localSheetId="11">'รายละเอียดแนบท้ายหมายเหตุ 10 61'!$6:$7</definedName>
    <definedName name="_xlnm.Print_Titles" localSheetId="7">หมายเหตุ8!$6:$6</definedName>
    <definedName name="_xlnm.Print_Titles" localSheetId="8">'หมายเหตุ8 (ปี60)'!$2:$2</definedName>
  </definedNames>
  <calcPr calcId="152511"/>
</workbook>
</file>

<file path=xl/calcChain.xml><?xml version="1.0" encoding="utf-8"?>
<calcChain xmlns="http://schemas.openxmlformats.org/spreadsheetml/2006/main">
  <c r="E17" i="9" l="1"/>
  <c r="C17" i="9"/>
  <c r="D7" i="4" l="1"/>
  <c r="C25" i="7"/>
  <c r="B25" i="7"/>
  <c r="E61" i="20" l="1"/>
  <c r="D61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5" i="20"/>
  <c r="G4" i="20"/>
  <c r="G60" i="20"/>
  <c r="F61" i="20"/>
  <c r="G61" i="20" l="1"/>
  <c r="F65" i="19" l="1"/>
  <c r="E65" i="19"/>
  <c r="D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65" i="19" l="1"/>
  <c r="F20" i="16"/>
  <c r="F21" i="16"/>
  <c r="F22" i="16"/>
  <c r="F23" i="16"/>
  <c r="F24" i="16"/>
  <c r="F25" i="16"/>
  <c r="F19" i="16"/>
  <c r="O17" i="16"/>
  <c r="E17" i="16"/>
  <c r="C9" i="9" l="1"/>
  <c r="D10" i="11"/>
  <c r="I25" i="1" l="1"/>
  <c r="I21" i="1"/>
  <c r="F26" i="16" l="1"/>
  <c r="D26" i="16"/>
  <c r="C26" i="16"/>
  <c r="G17" i="15" l="1"/>
  <c r="G5" i="18" l="1"/>
  <c r="E26" i="16" l="1"/>
  <c r="G11" i="13" l="1"/>
  <c r="C11" i="13"/>
  <c r="E18" i="13" l="1"/>
  <c r="E19" i="13" s="1"/>
  <c r="C25" i="13" s="1"/>
  <c r="C26" i="13" s="1"/>
  <c r="I18" i="13"/>
  <c r="I19" i="13" s="1"/>
  <c r="G25" i="13" s="1"/>
  <c r="G26" i="13" s="1"/>
  <c r="Q17" i="16"/>
  <c r="G17" i="16"/>
  <c r="H17" i="16"/>
  <c r="I17" i="16"/>
  <c r="J17" i="16"/>
  <c r="K17" i="16"/>
  <c r="L17" i="16"/>
  <c r="M17" i="16"/>
  <c r="N17" i="16"/>
  <c r="P17" i="16"/>
  <c r="F14" i="16"/>
  <c r="F16" i="16"/>
  <c r="F7" i="16"/>
  <c r="F8" i="16"/>
  <c r="F9" i="16"/>
  <c r="F10" i="16"/>
  <c r="F11" i="16"/>
  <c r="F12" i="16"/>
  <c r="F13" i="16"/>
  <c r="F6" i="16"/>
  <c r="I14" i="1"/>
  <c r="I15" i="1" s="1"/>
  <c r="K14" i="1"/>
  <c r="K15" i="1" s="1"/>
  <c r="F17" i="16" l="1"/>
  <c r="F27" i="16"/>
  <c r="D17" i="16"/>
  <c r="C17" i="16"/>
  <c r="D22" i="12" l="1"/>
  <c r="D13" i="12"/>
  <c r="F7" i="4"/>
  <c r="F16" i="3"/>
  <c r="K22" i="1"/>
  <c r="K23" i="1" s="1"/>
  <c r="I22" i="1"/>
  <c r="I23" i="1" s="1"/>
  <c r="K27" i="1"/>
  <c r="I27" i="1"/>
  <c r="K28" i="1" l="1"/>
  <c r="I28" i="1"/>
  <c r="F25" i="7"/>
  <c r="E25" i="7"/>
  <c r="F12" i="3" l="1"/>
  <c r="D12" i="3"/>
</calcChain>
</file>

<file path=xl/sharedStrings.xml><?xml version="1.0" encoding="utf-8"?>
<sst xmlns="http://schemas.openxmlformats.org/spreadsheetml/2006/main" count="725" uniqueCount="336">
  <si>
    <t>งบแสดงฐานะการเงิน</t>
  </si>
  <si>
    <t>ณ วันที่  30  กันยายน  2561</t>
  </si>
  <si>
    <t/>
  </si>
  <si>
    <t>หมายเหตุ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</si>
  <si>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</si>
  <si>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</si>
  <si>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</si>
  <si>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</si>
  <si>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ลูกหนี้เงินทุนโครงการเศรษฐกิจชุมชน</t>
  </si>
  <si>
    <t>  </t>
  </si>
  <si>
    <t>รวมสินทรัพย์หมุนเวียน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</si>
  <si>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</si>
  <si>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</si>
  <si>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</si>
  <si>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</si>
  <si>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</si>
  <si>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</si>
  <si>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</si>
  <si>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</si>
  <si>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รวมหนี้สิน</t>
  </si>
  <si>
    <t>เงินสะสม</t>
  </si>
  <si>
    <t>รวมเงินสะสม</t>
  </si>
  <si>
    <t>รวมหนี้สินและเงินสะสม</t>
  </si>
  <si>
    <t>ลูกหนี้ภาษีบำรุงท้องที่</t>
  </si>
  <si>
    <t>หมายเหตุประกอบงบแสดงฐานะการเงิน</t>
  </si>
  <si>
    <t>หมายเหตุ  3  เงินสดและเงินฝากธนาคาร</t>
  </si>
  <si>
    <t>รวม</t>
  </si>
  <si>
    <t>สำหรับปี สิ้นสุดวันที่ 30  กันยายน  2561</t>
  </si>
  <si>
    <t>ภาษีมูลค่าเพิ่มตามพรบ.</t>
  </si>
  <si>
    <t>เงินส่วนลด ภ.บ.ท. 6%</t>
  </si>
  <si>
    <t>ภาษีหัก ณ ที่จ่าย</t>
  </si>
  <si>
    <t>หมายเหตุ 9   เงินรับฝาก</t>
  </si>
  <si>
    <t>สำหรับปี สิ้นสุดวันที่  30  กันยายน  2561</t>
  </si>
  <si>
    <t>ทั้งนี้  ได้รับอนุมัติให้จ่ายเงินสะสมที่อยู่ระหว่างดำเนินการจำนวน</t>
  </si>
  <si>
    <t>หมายเหตุ  10  เงินสะสม</t>
  </si>
  <si>
    <t>เงินสะสม  1  ตุลาคม  2560</t>
  </si>
  <si>
    <t>เงินสะสม  30  กันยายน 2561   ประกอบด้วย</t>
  </si>
  <si>
    <t>และจะเบิกจ่ายในปีงบประมาณต่อไป ตามรายละเอียดแนบท้ายหมายเหตุ 10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</si>
  <si>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</si>
  <si>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</si>
  <si>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</si>
  <si>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</si>
  <si>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</si>
  <si>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 อสังหาริมทรัพย์</t>
  </si>
  <si>
    <t>รายได้</t>
  </si>
  <si>
    <t>ข. สังหาริมทรัพย์</t>
  </si>
  <si>
    <t>ครุภัณฑ์สำนักงาน</t>
  </si>
  <si>
    <t>ครุภัณฑ์ยานพาหนะและขนส่ง</t>
  </si>
  <si>
    <t>หมายเหตุ  2  งบทรัพย์สิน</t>
  </si>
  <si>
    <t>อาคาร</t>
  </si>
  <si>
    <t>คำอธิบาย</t>
  </si>
  <si>
    <t>2.  ทรัพย์สินที่ได้มาจากแหล่งเงินกู้ ให้แสดงทรัพย์สินทุกประเภท</t>
  </si>
  <si>
    <t xml:space="preserve"> </t>
  </si>
  <si>
    <t>ข้อมูลทั่วไป</t>
  </si>
  <si>
    <t>หมายเหตุ  1  สรุปนโยบายการบัญชีที่สำคัญ</t>
  </si>
  <si>
    <t>ตามประกาศกระทรวงมหาดไทย เรื่อง หลักเกณฑ์และวิธีปฏิบัติการบันทึกบัญชี การจัดทำทะเบียน และรายงาน</t>
  </si>
  <si>
    <t>การเงินขององค์กรปกครองส่วนท้องถิ่น ลงวันที่ 20 มีนาคม พ.ศ. 2558 และที่แก้ไขเพิ่มเติม (ฉบับที่ 2) ลงวันที่</t>
  </si>
  <si>
    <t>21 มีนาคม  2561  และหนังสือสั่งการที่เกี่ยวข้อง</t>
  </si>
  <si>
    <t>เงินอุดหนุนเฉพาะกิจ</t>
  </si>
  <si>
    <t>รายได้จากรัฐบาลค้างรับ</t>
  </si>
  <si>
    <t>ลูกหนี้อื่นๆ</t>
  </si>
  <si>
    <t>ลูกหนี้ภาษี</t>
  </si>
  <si>
    <t xml:space="preserve">  1.1  หลักเกณฑ์ในการจัดทำงบแสดงฐานะการเงิน</t>
  </si>
  <si>
    <t xml:space="preserve">        การบันทึกบัญชีเพื่อจัดทำงบแสดงฐานะการเงินเป็นไปตามเกณฑ์เงินสดและเกณฑ์คงค้าง</t>
  </si>
  <si>
    <t xml:space="preserve">  1.2  รายการเปิดเผยอื่นใด (ถ้ามี)</t>
  </si>
  <si>
    <t>1.  ทรัพย์สินที่ได้มาจากรายได้ เงินสะสม เงินทุนสำรองเงินสะสม เงินที่มีผู้อุทิศให้ และเงินอื่นใดยกเว้นเงินกู้ ให้แสดง</t>
  </si>
  <si>
    <t>ทรัพย์สินที่เป็นกรรมสิทธิ์ขององค์กรปกครองส่วนท้องถิ่นและองค์กรปกครองส่วนท้องถิ่นใช้ประโยชน์โดยตรง รวมทั้งทรัพย์สิน</t>
  </si>
  <si>
    <t>ที่ให้ยืมหรือเช่า ยกเว้นทรัพย์สินที่จัดไว้เพื่อเป็นการให้บริการสาธารณะ เช่น ถนน สะพาน ลานกีฬา เป็นต้น</t>
  </si>
  <si>
    <t>หมายเหตุ  7  ลูกหนี้อื่นๆ</t>
  </si>
  <si>
    <t>ประเภทลูกหนี้</t>
  </si>
  <si>
    <t>ประจำปี</t>
  </si>
  <si>
    <t>จำนวนราย</t>
  </si>
  <si>
    <t>รวมทั้งสิ้น</t>
  </si>
  <si>
    <t>หมายเหตุ 6  ลูกหนี้เงินทุนโครงการเศรษฐกิจชุมชน</t>
  </si>
  <si>
    <t>ชื่อ - สกุล ผู้ยืม</t>
  </si>
  <si>
    <t>โครงการที่ยืม</t>
  </si>
  <si>
    <t>1.  ลูกหนี้ค่าภาษี</t>
  </si>
  <si>
    <t>2.  ลูกหนี้อื่นๆ</t>
  </si>
  <si>
    <t>ยอดคงเหลือตามบัญชี ณ 30 กันยายน 2561</t>
  </si>
  <si>
    <t>ปี 2560</t>
  </si>
  <si>
    <t>แผนงาน</t>
  </si>
  <si>
    <t>งาน</t>
  </si>
  <si>
    <t>หมวด</t>
  </si>
  <si>
    <t>ประเภท</t>
  </si>
  <si>
    <t>โครงการ</t>
  </si>
  <si>
    <t>งบประมาณ</t>
  </si>
  <si>
    <t>บริหารงานทั่วไป</t>
  </si>
  <si>
    <t>ค่าตอบแทน</t>
  </si>
  <si>
    <t>ค่าตอบแทนผู้ปฏิบัติราชการอันเป็นประโยชน์แก่ อปท.</t>
  </si>
  <si>
    <t>การศึกษา</t>
  </si>
  <si>
    <t>บริหารทั่วไปเกี่ยวกับการศึกษา</t>
  </si>
  <si>
    <t>เคหะและชุมชน</t>
  </si>
  <si>
    <t>สังคมสงเคราะห์</t>
  </si>
  <si>
    <t>สาธารณสุข</t>
  </si>
  <si>
    <t>ค่าใช้สอย</t>
  </si>
  <si>
    <t>งบกลาง</t>
  </si>
  <si>
    <t>หมายเหตุ  8   รายจ่ายค้างจ่าย</t>
  </si>
  <si>
    <t>ปี 2561</t>
  </si>
  <si>
    <t>แหล่งเงิน</t>
  </si>
  <si>
    <t>งานบริหารทั่วไปเกี่ยวกับเคหะและชุมชน</t>
  </si>
  <si>
    <t>ค่าครุภัณฑ์</t>
  </si>
  <si>
    <t>งบแสดงผลการดำเนินงานจ่ายจากเงินรายรับ</t>
  </si>
  <si>
    <t>รายการ</t>
  </si>
  <si>
    <t>ประมาณการ</t>
  </si>
  <si>
    <t>รวมรายจ่ายจากเงินงบประมาณ</t>
  </si>
  <si>
    <t>งานบริหารทั่วไป</t>
  </si>
  <si>
    <t>รักษาความสงบภายใน</t>
  </si>
  <si>
    <t>สร้างความเข็มแข็งของชุมชน</t>
  </si>
  <si>
    <t>การศาสนาวัฒนธรรมและนันทนาการ</t>
  </si>
  <si>
    <t>การเกษตร</t>
  </si>
  <si>
    <t>รายจ่าย</t>
  </si>
  <si>
    <t>เงินเดือน (ฝ่ายการเมือง)</t>
  </si>
  <si>
    <t>ค่าสาธารณูปโภค</t>
  </si>
  <si>
    <t>เงินอุดหนุน</t>
  </si>
  <si>
    <t>รายรับ</t>
  </si>
  <si>
    <t>หมวดภาษีอากร</t>
  </si>
  <si>
    <t>หมวดค่าธรรมเนียมค่าปรับและค่าใบอนุญาต</t>
  </si>
  <si>
    <t>หมวดรายได้จากทรัพย์สิน</t>
  </si>
  <si>
    <t>หมวดรายได้เบ็ดเตล็ด</t>
  </si>
  <si>
    <t>หมวดภาษีจัดสรร</t>
  </si>
  <si>
    <t>หมวดเงินอุดหนุนทั่วไป</t>
  </si>
  <si>
    <t>รวมรายรับ</t>
  </si>
  <si>
    <t>รายรับสูงกว่าหรือ(ต่ำกว่า)รายจ่าย</t>
  </si>
  <si>
    <t xml:space="preserve"> ปี 2561</t>
  </si>
  <si>
    <t xml:space="preserve">เงินทุนสำรองเงินสะสม </t>
  </si>
  <si>
    <r>
      <rPr>
        <b/>
        <u/>
        <sz val="16"/>
        <color theme="1"/>
        <rFont val="TH SarabunPSK"/>
        <family val="2"/>
      </rPr>
      <t>บวก</t>
    </r>
    <r>
      <rPr>
        <sz val="16"/>
        <color theme="1"/>
        <rFont val="TH SarabunPSK"/>
        <family val="2"/>
      </rPr>
      <t xml:space="preserve">    รายรับจริงสูงกว่ารายจ่ายจริงหลังหักเงินทุนสำรองเงินสะสม</t>
    </r>
  </si>
  <si>
    <r>
      <rPr>
        <b/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  จ่ายขาดเงินสะสม</t>
    </r>
  </si>
  <si>
    <t xml:space="preserve">งบกลาง                 </t>
  </si>
  <si>
    <t xml:space="preserve">เงินเดือน (ฝ่ายประจำ) </t>
  </si>
  <si>
    <t xml:space="preserve">ค่าวัสดุ                  </t>
  </si>
  <si>
    <t xml:space="preserve">ค่าที่ดินและสิ่งก่อสร้าง </t>
  </si>
  <si>
    <t>รวมรายจ่าย</t>
  </si>
  <si>
    <t>รวมจ่ายจากเงินอุดหนุนระบุวัตถุประสงค์/   เฉพาะกิจ</t>
  </si>
  <si>
    <t xml:space="preserve">         หัก 25% ของรายรับจริงสูงกว่ารายจ่ายจริง</t>
  </si>
  <si>
    <t xml:space="preserve">             (เงินทุนสำรองเงินสะสม)</t>
  </si>
  <si>
    <r>
      <rPr>
        <b/>
        <u/>
        <sz val="16"/>
        <color theme="1"/>
        <rFont val="TH SarabunPSK"/>
        <family val="2"/>
      </rPr>
      <t>บวก</t>
    </r>
    <r>
      <rPr>
        <sz val="16"/>
        <color theme="1"/>
        <rFont val="TH SarabunPSK"/>
        <family val="2"/>
      </rPr>
      <t xml:space="preserve">    รายรับจริงสูงกว่ารายจ่ายจริง</t>
    </r>
  </si>
  <si>
    <t>หมวดเงินอุดหนุนทั่วไประบุวัตถุประสงค์/เฉพาะกิจ</t>
  </si>
  <si>
    <t>หมายเหตุ 5  ลูกหนี้ภาษี</t>
  </si>
  <si>
    <t>หมายเหตุ  4   รายได้จากรัฐบาลค้างรับ</t>
  </si>
  <si>
    <t>ตั้งแต่วันที่ 1 ตุลาคม 2560 ถึงวันที่ 30 กันยายน  2561</t>
  </si>
  <si>
    <t>3.  เงินสะสมที่สามารถนำไปใช้ได้</t>
  </si>
  <si>
    <t>องค์การบริหารส่วนตำบลกุดชุมแสง  อำเภอหนองบัวแดง  จังหวัดชัยภูมิ</t>
  </si>
  <si>
    <t>เงินฝากธนาคาร  ธกส. ประเภทออมทรัพย์ เลขที่ 01912-2-81192-9</t>
  </si>
  <si>
    <t>นายรัศมี พรมเดื่อ</t>
  </si>
  <si>
    <t>นายสัมภาษณ์ กู้ภูเขียว</t>
  </si>
  <si>
    <t>นางมยุรี  เงินลาด</t>
  </si>
  <si>
    <t>นางลำพวน เขิมขันธ์</t>
  </si>
  <si>
    <t>นางนงเยาว์  ถนอมไธสง</t>
  </si>
  <si>
    <t>เงินขาดบัญชี</t>
  </si>
  <si>
    <t>งบกาลาง</t>
  </si>
  <si>
    <t>เงินสมทบกองทุนประกันสังคม</t>
  </si>
  <si>
    <t>บริการงานทั่วไป</t>
  </si>
  <si>
    <t>รายจ่ายเพื่อห้ได้มาซึ่งบริการ</t>
  </si>
  <si>
    <t>งานบริหารทั่วไปเกี่ยวกับการศึกษา</t>
  </si>
  <si>
    <t>งานบริการสาธารณสุขและงานสาธารณสุขอื่น</t>
  </si>
  <si>
    <t>จัดซื้อรถบรรทุก(ดีเซล) จำนวน 1 คัน</t>
  </si>
  <si>
    <t>ค่าตอบแทนอันเป็นกรณีพิเศษ(โบนัส)</t>
  </si>
  <si>
    <t>รายจ่ายเพื่อให้ได้มาซึ่งบริการ</t>
  </si>
  <si>
    <t>ค่าจ้างเหมาบริการพนักงานทำความสะอาด</t>
  </si>
  <si>
    <t>ค่าจ้างเหมาบริการผู้ช่วยครูผู้ดูแลเด็ก</t>
  </si>
  <si>
    <t>ค่าจ้างเหมาบริการผู้ช่วยครูดูแลเด็ก</t>
  </si>
  <si>
    <t>ค่าจ้างเหมาบริการผู้ช่วยเจ้าหน้าที่ธุรการ</t>
  </si>
  <si>
    <t xml:space="preserve">เงินประกันสัญญา </t>
  </si>
  <si>
    <t>เงินประกันสังคม</t>
  </si>
  <si>
    <t xml:space="preserve">เงินทุนโครงการเศรษฐกิจชุมชน </t>
  </si>
  <si>
    <t>เงินค่ารักษาพยาบาล</t>
  </si>
  <si>
    <t>รับคืนเงินค่าจ้างเหมาบริการเจ้าหน้าที่ศูนย์ข้อมูลข่าวสาร ปี 2557</t>
  </si>
  <si>
    <t>รับคืนเงินโบนัส ปี 2556</t>
  </si>
  <si>
    <t xml:space="preserve">ปรับปรุงค่าใช้จ่ายในการจัดเก็บภาษีบำรุงท้องที่ 5 % </t>
  </si>
  <si>
    <t>รับคืนเงินประกันสังคม</t>
  </si>
  <si>
    <t>องค์การบริหารส่วนตำบลกุดชุมแสง ตั้งอยู่ตำบลกุดชุมแสง หมู่ที่ 17 อำเภอหนองบัวแดง</t>
  </si>
  <si>
    <t>จังหวัดชัยภูมิ มีพื้นที่ทั้งหมด 117.96 ตารางกิโลเมตร มีอาณาเขตติดต่อ ดังนี้</t>
  </si>
  <si>
    <t>ทิศเหนือ</t>
  </si>
  <si>
    <t>ติดต่อกับ</t>
  </si>
  <si>
    <t>ตำบลหนองบัวแดง อำเภอหนองบัวแดง จังหวัดชัยภูมิ</t>
  </si>
  <si>
    <t>ทิศใต้</t>
  </si>
  <si>
    <t>ตำบลห้วยต้อน อำเภอเมืองชัยภูมิ จังหวัดชัยภูมิ</t>
  </si>
  <si>
    <t>ทิศตะวันออก</t>
  </si>
  <si>
    <t>เทศบาลตำบลบ้านเดื่อ อำเภอเกษตรสมบูรณ์ จังหวัดชัยภูมิ</t>
  </si>
  <si>
    <t>ทิศตะวันตก</t>
  </si>
  <si>
    <t>ตำบลคูเมือง อำเภอหนองบัวแดง จังหวัดชัยภูมิ</t>
  </si>
  <si>
    <t>ประกอบด้วย 18 หมู่บ้าน มีประชากรทั้งหมด จำนวน 14,179 คน</t>
  </si>
  <si>
    <t xml:space="preserve"> ชาย จำนวน 7,076 คน</t>
  </si>
  <si>
    <t xml:space="preserve"> หญิง จำนวน 7,103 คน</t>
  </si>
  <si>
    <t>ประปา</t>
  </si>
  <si>
    <t>หอกระจายข่าว</t>
  </si>
  <si>
    <t>อุดหนุนทั่วไป</t>
  </si>
  <si>
    <t>ครุภัณฑ์ไฟฟ้าและวิทยุ</t>
  </si>
  <si>
    <t>ครุภัณฑ์สนาม</t>
  </si>
  <si>
    <t>ครุภัณฑ์การโยธา</t>
  </si>
  <si>
    <t>ครุภัณฑ์การเกษตร</t>
  </si>
  <si>
    <t>ครุภัณฑ์คมนาคม</t>
  </si>
  <si>
    <t xml:space="preserve"> ครุภัณฑ์งานบ้านงานครัว</t>
  </si>
  <si>
    <t>ครุภัณฑ์โฆษณา</t>
  </si>
  <si>
    <t>ครุภัณฑ์การศึกษา</t>
  </si>
  <si>
    <t xml:space="preserve">            ปรับปรุงบัญชี</t>
  </si>
  <si>
    <t>ร้านค้าชุมชนเพื่อการเกษตรบ้านนาทุ่งใหญ่ หมู่ 2</t>
  </si>
  <si>
    <t>กลุ่มเลี้ยงไก่บ้านหนองชุมแสง หมู่ 13</t>
  </si>
  <si>
    <t>กลุ่มทอหมวกไหมพรมบ้านโนนชุมแสง หมู่ 14</t>
  </si>
  <si>
    <t>กลุ่มทอผ้าพื้นเมืองบ้านกุดชุมแสง หมู่ 3</t>
  </si>
  <si>
    <t>กลุ่มส่งเสริมการเลี้ยงสุกรเพื่อพัฒนาอาชีพบ้านใหม่นาดี หมู่ 15</t>
  </si>
  <si>
    <t>รายจ่ายอื่น</t>
  </si>
  <si>
    <t>อุตสาหกรรมและการโยธา</t>
  </si>
  <si>
    <t xml:space="preserve"> หมวด</t>
  </si>
  <si>
    <t xml:space="preserve">จำนวนเงินที่ 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</si>
  <si>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</si>
  <si>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</si>
  <si>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</si>
  <si>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</si>
  <si>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ได้รับอนุมัติ</t>
  </si>
  <si>
    <t xml:space="preserve">รายละเอียดแนบท้ายหมายเหตุ 10 เงินสะสม </t>
  </si>
  <si>
    <t>ก่อสร้างถนน คสล.(ไม่ไหล่ทาง) หมู่ที่ 2</t>
  </si>
  <si>
    <t>ขุดลอกลำห้วยโสกกอก หมู่ที่ 1</t>
  </si>
  <si>
    <t>ขุดลอกลำห้วยตาสุข หมู่ที่ 10</t>
  </si>
  <si>
    <t>ขุดลอกลำห้วยหว้า  หมู่ที่ 12</t>
  </si>
  <si>
    <t>ขุดลอกลำห้วยเดื่อ  หมู่ที่ 13</t>
  </si>
  <si>
    <t>ขุดลอกลำห้วยเดื่อ หมู่ที่ 18</t>
  </si>
  <si>
    <t>ค่าก่อสร้างฝายน้ำล้น มข 2527 หมู่ที่ 1</t>
  </si>
  <si>
    <t>องค์การบริหารส่วนตำบลกุดชุมแสง อำเภอหนองบัวแดง จังหวัดชัยภูมิ</t>
  </si>
  <si>
    <t xml:space="preserve">     จำนวนเงิน      ที่ได้รับอนุมัติ</t>
  </si>
  <si>
    <t>ที่ดินและสิ่งก่อสร้าง</t>
  </si>
  <si>
    <t>ซ่อมแซมถนนเพื่อการเกษตรลงหินคลุก</t>
  </si>
  <si>
    <t>ค่าก่อสร้างสิ่งสาธารณูปโภค</t>
  </si>
  <si>
    <t>ก่อสร้างถนน คสล.  พร้อมรางระบายน้ำ รูปตัว V หมู่ที่ 13</t>
  </si>
  <si>
    <t>ค่าขุดลอกลำห้วยแพง  หมู่ที่ 11</t>
  </si>
  <si>
    <t>ขุดลอกลำห้วยคลองโสก  หมู่ที่ 8</t>
  </si>
  <si>
    <t>ซ่อมแซมถนนเพื่อการเกษตรโดยการลงดิน หมู่ที่ 18</t>
  </si>
  <si>
    <t>ก่อสร้างรางระบายน้ำ คสล. หมู่ที่ 14</t>
  </si>
  <si>
    <t>ก่อสร้างถนน คสล หมู่ที่ 17</t>
  </si>
  <si>
    <t>ซ่อมแซมถนนดินเพื่อการเกษตรโดยการลงหินคลุก หมู่ที่ 3</t>
  </si>
  <si>
    <t>ก่อสร้างระบบประปาหอถังสูง หมู่ที่ 15</t>
  </si>
  <si>
    <t>ซ่อมแซมถนนการเกาตรโดยการลงหินคลุก (บางส่วน) หมู่ที่ 5</t>
  </si>
  <si>
    <t>ซ่อมแซมถนนดินเพื่อการเกษตรโดยการลงหินคลุก  หมู่ที่ 1</t>
  </si>
  <si>
    <t>ซ่อมแซมถนนดินเพื่อการเกษตรโดยการลงหินคลุก หมู่ที่ 9</t>
  </si>
  <si>
    <t>ซ่อมแซมถนนเพื่อการเกาตรลงหินคลุกจำนวน  3 สาย หมู่ที่ 5</t>
  </si>
  <si>
    <t>ซ่อมแซมถถนเพื่อการเกษตรกาลลงดิน หมู่ที่ 7</t>
  </si>
  <si>
    <t>ซ่อมแซมถนนเพื่อการเกษตรโดยการลงหินคลุก หมู่ที่ 2</t>
  </si>
  <si>
    <t>ก่อสร้างรางระบายน้ำ คสล.รูปตัว V แบบรางตื้น หมู่ที่ 16</t>
  </si>
  <si>
    <t>ก่อสร้างรางระบายน้ำ คสล. หมู่ที่ 4</t>
  </si>
  <si>
    <t>ก่อสร้างขยายผิวจราจรถนน คสล หมู่ที่ 10</t>
  </si>
  <si>
    <t>ซ่อมแซมระบบประปาหอถังสูง หมู่ที่ 18</t>
  </si>
  <si>
    <t>ซ่อมแซมฝานดินทดน้ำ หมู่ที่ 18</t>
  </si>
  <si>
    <t>โครงการขุดลอกลำห้วยหนององค์ หมู่ที่ 17</t>
  </si>
  <si>
    <t>ซ่อมแซมถนนในหมู่บ้านลงหินคลุก หมุ่ที่  17</t>
  </si>
  <si>
    <t>โครงการซ่อมแซมถนนเพื่อการเกษตรหินคลุก หมู่ที่ 2</t>
  </si>
  <si>
    <t>โครงการก่อสร้างถนน.คสล. หมู่ที่ 6</t>
  </si>
  <si>
    <t>ซ่อมแซมถนนการเกษตร หมู่ที่ 9</t>
  </si>
  <si>
    <t>ขุดลอกลำห้วยแพง หมู่ที่ 15</t>
  </si>
  <si>
    <t>ซ่อมแซมถนนการเกษตร หมู่ที่  3</t>
  </si>
  <si>
    <t>ขุดลอกลำห้วยทรายตอนบน หมู่ที่ 11</t>
  </si>
  <si>
    <t>ขุดลอกลำห้วยผีบ้า หมู่ที่ 18</t>
  </si>
  <si>
    <t>ซ่อมแซมถนนเพื่อการเกษตร (ลงหินคลุก) หมู่ที่ 14</t>
  </si>
  <si>
    <t>ซ่อมแซมถนนเพื่อการเกษตร ลงหินคลุก หมู่ที่  7</t>
  </si>
  <si>
    <t>ก่อสร้างฝานดินทดน้ำลำห้วยป้าปิ่น หมู่ที่ 8</t>
  </si>
  <si>
    <t>ก่อสร้างท่อลอดหลี่ยมระบายน้ำ หมู่ที่ 9</t>
  </si>
  <si>
    <t>ขุดลอกลำห้วยขอนแก่น หมู่ที่ 13</t>
  </si>
  <si>
    <t>ขยายผิวจราจร คสล. หมู่ที่ 10</t>
  </si>
  <si>
    <t>ก่อสร้างสะพาน คสล. หมู่ที่ 12</t>
  </si>
  <si>
    <t>ก่อสร้างท่อลอดเหลี่ยม คสล. หมู่ที่ 4</t>
  </si>
  <si>
    <t>ค่าซ่อมแซมถนนเพื่อการเกษตรลงหินคลุก หมู่ที่ 2</t>
  </si>
  <si>
    <t>ค่าซ่อมแซมถนนเพื่อการเกษตรโดยการลงหินคลุกทางเชื่อม หมู่ที่ 11</t>
  </si>
  <si>
    <t>โครงการก่อสร้างถนน คสล.  หมู่ที่ 18</t>
  </si>
  <si>
    <t>โครงการขายผิวจราจร คสล. หมู่ที่ 4</t>
  </si>
  <si>
    <t>โครงการซ่อมแซมถนนเพื่อการเกษตรหินคลุก หมู่ที่ 12</t>
  </si>
  <si>
    <t>โครงการก่อสร้างฝายดินห้วยหินตาด หมู่ที่ 15</t>
  </si>
  <si>
    <t>ค่าซ่อมแซมถนนเพื่อการเกษตรการลงหินคลุก หมู่ที่ 13</t>
  </si>
  <si>
    <t>ค่าขุดลอกลำห้วยขอนแก่น หมู่ที่ 13</t>
  </si>
  <si>
    <t>ค่าซ่อมแซมฝานดินทดน้ำลำห้วยหนองไฮ  หมู่ที่ 9</t>
  </si>
  <si>
    <t>ค่าซ่อมถนนเพื่อการเกษตรโดยการลงหินคลุก หมู่ที่ 9</t>
  </si>
  <si>
    <t>ก่อสร้างถนน คสล. หมู่ที่ 14</t>
  </si>
  <si>
    <t>ก่อสร้างถนนคสล. หมู่ที่ 4</t>
  </si>
  <si>
    <t>ก่อสร้างถนนคสล. หมู่ที่ 16</t>
  </si>
  <si>
    <t>ก่อสร้างถนนคสล. หมู่ที่ 6</t>
  </si>
  <si>
    <t>ซ่อมแซมถนนการเกษตรโดยลงหินคลุก หมู่ที่ 11</t>
  </si>
  <si>
    <t>ก่อสร้างฝายคอนกรีตเสริมเหล็ก มข.2527 หมู่ที่ 1</t>
  </si>
  <si>
    <t xml:space="preserve">ค่าที่ดินและก่อสร้าง </t>
  </si>
  <si>
    <t>ซ่อมแซมถนนเพื่อการเกษตรโดยการลงหินคลุก  หมู่ที่ 1</t>
  </si>
  <si>
    <t>ซ่อมแซมถนน คสล.โดยการเสริมผิวจราจรปูแอสฟัลท์ติกคอนกรีต จำนวน 2 สาย หมู่ที่ 3</t>
  </si>
  <si>
    <t>ซ่อมแซมถนนเพื่อการเกษตรโดยการลงหินคลุกหมู่ที่ 3</t>
  </si>
  <si>
    <t>ซ่อมแซมถนนเพื่อการเกษตรโดยการลงหินคลุกหมู่ที่ 4</t>
  </si>
  <si>
    <t>ซ่อมแซมถนนเพื่อการเกษตรโดยการลงหินคลุกหมู่ที่ 6</t>
  </si>
  <si>
    <t>ซ่อมแซมถนนเพื่อการเกษตรโดยลงหินคลุกบางช่วงบาตอน  จำนวน 2 สาย  หมู่ที่ 7</t>
  </si>
  <si>
    <t xml:space="preserve">ซ่อมแซมถนน คสล.โดยการเสริมผิวจราจรปูแอสฟัลท์ติกคอนกรีต  หมู่ที่ 8 </t>
  </si>
  <si>
    <t xml:space="preserve">ซ่อมแซมถนน คสล.โดยการเสริมผิวจราจรปูแอสฟัลท์ติกคอนกรีต  หมู่ที่ 9 </t>
  </si>
  <si>
    <t>ซ่อมแซมถนน คสล.โดยการเสริมผิวจราจรปูแอสฟัลท์ติกคอนกรีต  หมู่ที่ 10</t>
  </si>
  <si>
    <t>ก่อสร้างถนน คสล.(ไม่ไหล่ทาง) หมู่ที่ 11</t>
  </si>
  <si>
    <t>ก่อสร้างถนน คสล.ภายในหมู่บ้าน(ไม่มีไหล่ทาง)  หมู่ที่ 11</t>
  </si>
  <si>
    <t>ซ่อมแซมฝายดินลำห้วยทรายขอนแก่น(ตอนกลาง) หมู่ที่ 12</t>
  </si>
  <si>
    <t xml:space="preserve">ก่อสร้างฝายดินทดน้ำลำห้วย(ตอนบน) หมู่ที่ 13 </t>
  </si>
  <si>
    <t>ซ่อมแซมฝายดินทดน้ำลำห้วยขอนแก่น(ตอนบน)  หมู่ที่ 13</t>
  </si>
  <si>
    <t>ซ่อมแซมฝายดินทดน้ำลำห้วยขอนแก่น หมู่ที่ 13</t>
  </si>
  <si>
    <t>ซ่อมแซมถนนเพื่อการเกษตรโดยลงหินคลุก หมู่ที่ 13</t>
  </si>
  <si>
    <t>ซ่อมแซมถนนเพื่อการเกษตรโดยลงดิน(บางช่วง-บางตอน) 2 สาย  หมู่ที่ 14</t>
  </si>
  <si>
    <t>ซ่อมแซมถนน คสล.โดยการเสริมผิวจราจรปูแอสฟัลท์ติกคอนกรีต หมู่ที่ 15</t>
  </si>
  <si>
    <t>ซ่อมแซมถนนเพื่อการเกษตรโดยลงหินคลุกจำนวน 4 สาย หมู่ที่ 16</t>
  </si>
  <si>
    <t>ก่อสร้างรางระบายน้ำ คสล.พร้อม ฝาปิดทางเข้าออก หมู่ที่ 17</t>
  </si>
  <si>
    <t>ซ่อมแซมถนนเพื่อการเกษตรโดยการลงหินคลุก หมู่ที่ 18</t>
  </si>
  <si>
    <t>ก่อสร้างรางระบายน้ำ คสล. พร้อมฝาปิดทางเข้าออก หมู่ที่ 1</t>
  </si>
  <si>
    <t>ขุดลอกลำห้วยหนองข้องพร้อมปรับเกรดเกลี่ยดินทำถนนข้างทาง หมู่ที่ 2</t>
  </si>
  <si>
    <t>ซ่อมแซมถนน คสล.โดยการเสริมผิวจราจรปูแอสฟัลท์ติกคอนกรีต หมู่ที่ 3</t>
  </si>
  <si>
    <t>ขยายผิวจราจร คสล.พร้อมทำรางระบายน้ำรูปตัว V แบบรางตื้น หมู่ที่ 4</t>
  </si>
  <si>
    <t>ก่อสร้างถนนคอนกรีตเสริมเหล็กภายในหมู่บ้าน  หมู่ที่ 4</t>
  </si>
  <si>
    <t xml:space="preserve">ซ่อมแซมถนน คสล.โดยการเสริมผิวจราจรปูแอสฟัลท์ติกคอนกรีต หมู่ที่ 5 </t>
  </si>
  <si>
    <t>ซ่อมแซมถนน คสล.โดยการเสริมผิวจราจรปูแอสฟัลท์ติกคอนกรีต  หมู่ที่ 6</t>
  </si>
  <si>
    <t>ขยยผิวจราจรถนน คสล. โดยการลงลูกรัง หมู่ที่ 7</t>
  </si>
  <si>
    <t>ซ่อมแซมฝายน้ำล้น คสล.ลำห้วยเดื่อ หมู่ที่ 9</t>
  </si>
  <si>
    <t>ขยายผิวจราจรถนน คสล. จำนวน  2  ช่วง หมู่ที่ 9</t>
  </si>
  <si>
    <t>ซ่อมแซมถนนดินเพื่อการเกษตรโดยลงดินลูกรัง หมู่ที่ 10</t>
  </si>
  <si>
    <t>ก่อสร้างท่อหลดเหลี่ยม คสล. ฝายซับงูเหลือม หมู่ที่ 11</t>
  </si>
  <si>
    <t>ซ่อมแซมถนน คสล.โดยการเสริมผิวจราจรปูแอสฟัลท์ติกคอนกรีต  หมู่ที่ 14</t>
  </si>
  <si>
    <t>ก่อสร้างสะพาน คสล. ลำห้วยยางดำหมู่ที่ 14</t>
  </si>
  <si>
    <t>ซ่อมแซมฝายดินทดน้ำ ลำห้วยหนองฆ้องหมู่ที่ 15</t>
  </si>
  <si>
    <t>ก่อสร้างท่อหลอดเหลี่ยม คสล.ลำห้วยทราย หมู่ที่ 15</t>
  </si>
  <si>
    <t>ซ่อมแซมถนน คสล.โดยการเสริมผิวจราจรปูแอสฟัลท์ติกคอนกรีต  หมู่ที่ 17</t>
  </si>
  <si>
    <t>ซ่อมแซมถนนเพื่อการเกษตรโดยการลงหินคลุก หมู่ที่ 1</t>
  </si>
  <si>
    <t>ซ่อมแซมถนนเพื่อการเกษตรโดยการลงหินคลุก หมู่ที่ 4</t>
  </si>
  <si>
    <t>ซ่อมแซมถนนเพื่อการเกษตรโดยการลงดิน  หมู่ที่ 9</t>
  </si>
  <si>
    <t>ซ่อมแซมถนนเพื่อการเกษตรโดยการลงหินคลุก หมู่ที่ 9</t>
  </si>
  <si>
    <t>ซ่อมแซมถนนเพื่อการเกษตรโดยการลงหินคลุก  หมู่ที่ 11</t>
  </si>
  <si>
    <t>ซ่อมแซมถนนเพื่อการเกษตรโดยการลงหินคลุก  หมู่ที่ 12</t>
  </si>
  <si>
    <t>ซ่อมแซมถนนเพื่อการเกษตรโดยการลงหินคลุก  หมู่ที่ 18</t>
  </si>
  <si>
    <t>ซ่อมแซมถนน คสล.โดยการเสริมผิวจราจร ปูแอสฟัลท์ติกคอนกรีต หมู่ที่ 16</t>
  </si>
  <si>
    <t>เงินรอคืนจังหวัด - ค่าตอบแทนผู้ช่วยผู้ดูแลเด็ก ปี 2558</t>
  </si>
  <si>
    <t>เงินรอคืนจังหวัด - ค่าตอบแทนผู้ช่วยผู้ดูแลเด็ก ปี 2559</t>
  </si>
  <si>
    <t>เงินรอคืนจังหวัด - เงินเดือนครูผู้ดูแลเด็ก ปี 2559</t>
  </si>
  <si>
    <t>เงินรอคืนจังหวัด - เบี้ยยังชีพคนชรา ปี 2559</t>
  </si>
  <si>
    <t>เงินรอคืนจังหวัด - เบี้ยยังชีพคนพิการ ปี 2559</t>
  </si>
  <si>
    <t xml:space="preserve">                   ธกส. ประเภทออมทรัพย์ เลขที่ 01912-2-8210-4</t>
  </si>
  <si>
    <t xml:space="preserve">                   กรุงไทย ประเภทออมทรัพย์ เลขที่ 985-4-54160-6</t>
  </si>
  <si>
    <t xml:space="preserve">                   กรุงไทย ประเภทกระแสรายวัน เลขที่ 307-6-06184-4</t>
  </si>
  <si>
    <t xml:space="preserve">                   ออมสิน ประเภทประจำ เลขที่  300000325146</t>
  </si>
  <si>
    <t>สำหรับปี สิ้นสุดวันที่  30 กันยายน  2561</t>
  </si>
  <si>
    <t>โครงการปรับปรุงถนนลาดยาง แอสฟัลท์ติกคอนกรีต หมู่ที่ 3</t>
  </si>
  <si>
    <t>โครงการปรับปรุงถนนลาดยาง แอสฟัลท์ติกคอนกรีต หมู่ที่ 7</t>
  </si>
  <si>
    <t>โครงการปรับปรุงถนนลาดยาง แอสฟัลท์ติกคอนกรีต หมู่ที่ 17</t>
  </si>
  <si>
    <t>โครงการปรับปรุงถนนลาดยาง แอสฟัลท์ติกคอนกรีต หมู่ที่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</si>
</sst>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1041E]0;\(0\);&quot;&quot;"/>
    <numFmt numFmtId="188" formatCode="#,##0.00_ ;\-#,##0.00\ "/>
    <numFmt numFmtId="189" formatCode="#,##0.00_);\(#,##0.00\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u val="singleAccounting"/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name val="TH SarabunPSK"/>
      <family val="2"/>
    </font>
    <font>
      <sz val="9"/>
      <color theme="1"/>
      <name val="TH SarabunPSK"/>
      <family val="2"/>
    </font>
    <font>
      <b/>
      <sz val="9"/>
      <color theme="1"/>
      <name val="TH SarabunPSK"/>
      <family val="2"/>
    </font>
    <font>
      <b/>
      <u/>
      <sz val="16"/>
      <color theme="1"/>
      <name val="TH SarabunPSK"/>
      <family val="2"/>
    </font>
    <font>
      <u val="singleAccounting"/>
      <sz val="16"/>
      <color theme="1"/>
      <name val="TH SarabunPSK"/>
      <family val="2"/>
    </font>
    <font>
      <b/>
      <i/>
      <u/>
      <sz val="16"/>
      <color theme="1"/>
      <name val="TH SarabunPSK"/>
      <family val="2"/>
    </font>
    <font>
      <b/>
      <u/>
      <sz val="9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266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2" applyFont="1" applyFill="1" applyBorder="1"/>
    <xf numFmtId="0" fontId="10" fillId="0" borderId="0" xfId="2" applyFont="1" applyFill="1" applyBorder="1"/>
    <xf numFmtId="0" fontId="6" fillId="0" borderId="0" xfId="2" applyNumberFormat="1" applyFont="1" applyFill="1" applyBorder="1" applyAlignment="1">
      <alignment wrapText="1" readingOrder="1"/>
    </xf>
    <xf numFmtId="43" fontId="10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readingOrder="1"/>
    </xf>
    <xf numFmtId="0" fontId="6" fillId="0" borderId="0" xfId="2" applyNumberFormat="1" applyFont="1" applyFill="1" applyBorder="1" applyAlignment="1">
      <alignment horizontal="center" wrapText="1" readingOrder="1"/>
    </xf>
    <xf numFmtId="43" fontId="6" fillId="0" borderId="0" xfId="2" applyNumberFormat="1" applyFont="1" applyFill="1" applyBorder="1" applyAlignment="1">
      <alignment horizontal="right" wrapText="1" readingOrder="1"/>
    </xf>
    <xf numFmtId="0" fontId="10" fillId="0" borderId="0" xfId="2" applyFont="1" applyFill="1" applyBorder="1" applyAlignment="1"/>
    <xf numFmtId="0" fontId="6" fillId="0" borderId="0" xfId="2" applyNumberFormat="1" applyFont="1" applyFill="1" applyBorder="1" applyAlignment="1">
      <alignment horizontal="left" readingOrder="1"/>
    </xf>
    <xf numFmtId="187" fontId="6" fillId="0" borderId="0" xfId="2" applyNumberFormat="1" applyFont="1" applyFill="1" applyBorder="1" applyAlignment="1">
      <alignment horizontal="center" wrapText="1" readingOrder="1"/>
    </xf>
    <xf numFmtId="0" fontId="7" fillId="0" borderId="0" xfId="2" applyNumberFormat="1" applyFont="1" applyFill="1" applyBorder="1" applyAlignment="1">
      <alignment readingOrder="1"/>
    </xf>
    <xf numFmtId="43" fontId="7" fillId="0" borderId="1" xfId="2" applyNumberFormat="1" applyFont="1" applyFill="1" applyBorder="1" applyAlignment="1">
      <alignment horizontal="right" wrapText="1" readingOrder="1"/>
    </xf>
    <xf numFmtId="0" fontId="10" fillId="0" borderId="0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43" fontId="4" fillId="0" borderId="0" xfId="2" applyNumberFormat="1" applyFont="1" applyAlignment="1">
      <alignment horizontal="center"/>
    </xf>
    <xf numFmtId="0" fontId="4" fillId="0" borderId="0" xfId="2" applyFont="1" applyAlignment="1"/>
    <xf numFmtId="43" fontId="4" fillId="0" borderId="0" xfId="2" applyNumberFormat="1" applyFont="1" applyAlignment="1"/>
    <xf numFmtId="43" fontId="7" fillId="0" borderId="5" xfId="2" applyNumberFormat="1" applyFont="1" applyFill="1" applyBorder="1" applyAlignment="1">
      <alignment horizontal="right" wrapText="1" readingOrder="1"/>
    </xf>
    <xf numFmtId="0" fontId="9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4" fillId="0" borderId="0" xfId="0" applyFont="1"/>
    <xf numFmtId="0" fontId="0" fillId="0" borderId="0" xfId="0"/>
    <xf numFmtId="0" fontId="4" fillId="0" borderId="0" xfId="0" applyFont="1"/>
    <xf numFmtId="43" fontId="4" fillId="0" borderId="0" xfId="1" applyFont="1"/>
    <xf numFmtId="0" fontId="5" fillId="0" borderId="0" xfId="0" applyFont="1"/>
    <xf numFmtId="43" fontId="4" fillId="0" borderId="0" xfId="1" applyFont="1" applyBorder="1"/>
    <xf numFmtId="0" fontId="4" fillId="0" borderId="0" xfId="0" applyFont="1"/>
    <xf numFmtId="0" fontId="12" fillId="0" borderId="0" xfId="0" applyFont="1"/>
    <xf numFmtId="0" fontId="11" fillId="0" borderId="0" xfId="0" applyFont="1"/>
    <xf numFmtId="0" fontId="11" fillId="0" borderId="9" xfId="0" applyFont="1" applyBorder="1"/>
    <xf numFmtId="43" fontId="3" fillId="0" borderId="0" xfId="1" applyFont="1" applyBorder="1"/>
    <xf numFmtId="43" fontId="3" fillId="0" borderId="4" xfId="1" applyFont="1" applyBorder="1"/>
    <xf numFmtId="0" fontId="5" fillId="0" borderId="0" xfId="0" applyFont="1" applyAlignment="1"/>
    <xf numFmtId="0" fontId="4" fillId="0" borderId="0" xfId="0" applyFont="1" applyAlignment="1">
      <alignment horizontal="left" indent="3"/>
    </xf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43" fontId="5" fillId="0" borderId="0" xfId="1" applyFont="1" applyBorder="1"/>
    <xf numFmtId="4" fontId="4" fillId="0" borderId="0" xfId="0" applyNumberFormat="1" applyFont="1" applyBorder="1"/>
    <xf numFmtId="43" fontId="5" fillId="0" borderId="0" xfId="0" applyNumberFormat="1" applyFont="1" applyBorder="1"/>
    <xf numFmtId="0" fontId="7" fillId="0" borderId="0" xfId="2" applyNumberFormat="1" applyFont="1" applyFill="1" applyBorder="1" applyAlignment="1">
      <alignment vertical="center" readingOrder="1"/>
    </xf>
    <xf numFmtId="0" fontId="4" fillId="0" borderId="0" xfId="0" applyFont="1" applyAlignment="1"/>
    <xf numFmtId="0" fontId="6" fillId="0" borderId="0" xfId="2" applyFont="1" applyFill="1" applyBorder="1" applyAlignment="1"/>
    <xf numFmtId="43" fontId="10" fillId="0" borderId="0" xfId="2" applyNumberFormat="1" applyFont="1" applyFill="1" applyBorder="1" applyAlignment="1"/>
    <xf numFmtId="43" fontId="4" fillId="0" borderId="0" xfId="1" applyFont="1" applyBorder="1" applyAlignment="1"/>
    <xf numFmtId="43" fontId="4" fillId="0" borderId="0" xfId="1" applyFont="1" applyAlignment="1"/>
    <xf numFmtId="0" fontId="7" fillId="0" borderId="0" xfId="2" applyNumberFormat="1" applyFont="1" applyFill="1" applyBorder="1" applyAlignment="1">
      <alignment horizontal="center" readingOrder="1"/>
    </xf>
    <xf numFmtId="0" fontId="7" fillId="0" borderId="0" xfId="2" applyNumberFormat="1" applyFont="1" applyFill="1" applyBorder="1" applyAlignment="1">
      <alignment horizontal="center" wrapText="1" readingOrder="1"/>
    </xf>
    <xf numFmtId="43" fontId="7" fillId="0" borderId="1" xfId="2" applyNumberFormat="1" applyFont="1" applyFill="1" applyBorder="1" applyAlignment="1">
      <alignment horizontal="right" readingOrder="1"/>
    </xf>
    <xf numFmtId="43" fontId="5" fillId="0" borderId="1" xfId="1" applyFont="1" applyBorder="1" applyAlignment="1"/>
    <xf numFmtId="188" fontId="4" fillId="0" borderId="0" xfId="1" applyNumberFormat="1" applyFont="1" applyAlignment="1"/>
    <xf numFmtId="188" fontId="4" fillId="0" borderId="0" xfId="1" applyNumberFormat="1" applyFont="1" applyBorder="1" applyAlignment="1"/>
    <xf numFmtId="43" fontId="7" fillId="0" borderId="0" xfId="2" applyNumberFormat="1" applyFont="1" applyFill="1" applyBorder="1" applyAlignment="1">
      <alignment horizontal="right" wrapText="1" readingOrder="1"/>
    </xf>
    <xf numFmtId="0" fontId="9" fillId="0" borderId="0" xfId="2" applyFont="1" applyFill="1" applyBorder="1"/>
    <xf numFmtId="43" fontId="6" fillId="0" borderId="5" xfId="2" applyNumberFormat="1" applyFont="1" applyFill="1" applyBorder="1" applyAlignment="1">
      <alignment horizontal="right" wrapText="1" readingOrder="1"/>
    </xf>
    <xf numFmtId="0" fontId="17" fillId="0" borderId="0" xfId="2" applyFont="1" applyFill="1" applyBorder="1" applyAlignment="1"/>
    <xf numFmtId="0" fontId="15" fillId="0" borderId="2" xfId="0" applyFont="1" applyBorder="1" applyAlignment="1">
      <alignment horizontal="center" vertical="center"/>
    </xf>
    <xf numFmtId="43" fontId="15" fillId="0" borderId="0" xfId="1" applyFont="1"/>
    <xf numFmtId="43" fontId="15" fillId="0" borderId="2" xfId="1" applyFont="1" applyBorder="1" applyAlignment="1">
      <alignment horizontal="center" vertical="center"/>
    </xf>
    <xf numFmtId="0" fontId="15" fillId="0" borderId="2" xfId="0" applyFont="1" applyBorder="1"/>
    <xf numFmtId="43" fontId="15" fillId="0" borderId="2" xfId="1" applyFont="1" applyBorder="1"/>
    <xf numFmtId="0" fontId="16" fillId="0" borderId="0" xfId="0" applyFont="1" applyAlignment="1"/>
    <xf numFmtId="43" fontId="16" fillId="0" borderId="10" xfId="1" applyFont="1" applyBorder="1"/>
    <xf numFmtId="43" fontId="16" fillId="0" borderId="0" xfId="1" applyFont="1"/>
    <xf numFmtId="0" fontId="18" fillId="0" borderId="0" xfId="0" applyFont="1"/>
    <xf numFmtId="43" fontId="15" fillId="0" borderId="0" xfId="1" applyFont="1" applyBorder="1"/>
    <xf numFmtId="188" fontId="19" fillId="0" borderId="0" xfId="2" applyNumberFormat="1" applyFont="1" applyFill="1" applyBorder="1" applyAlignment="1">
      <alignment horizontal="right" wrapText="1" readingOrder="1"/>
    </xf>
    <xf numFmtId="4" fontId="15" fillId="0" borderId="0" xfId="0" applyNumberFormat="1" applyFont="1"/>
    <xf numFmtId="0" fontId="15" fillId="0" borderId="0" xfId="0" applyFont="1" applyAlignment="1">
      <alignment horizontal="left"/>
    </xf>
    <xf numFmtId="43" fontId="19" fillId="0" borderId="0" xfId="2" applyNumberFormat="1" applyFont="1" applyFill="1" applyBorder="1" applyAlignment="1">
      <alignment horizontal="right" wrapText="1" readingOrder="1"/>
    </xf>
    <xf numFmtId="43" fontId="15" fillId="0" borderId="0" xfId="1" applyFont="1" applyFill="1" applyBorder="1"/>
    <xf numFmtId="188" fontId="19" fillId="0" borderId="5" xfId="2" applyNumberFormat="1" applyFont="1" applyFill="1" applyBorder="1" applyAlignment="1">
      <alignment horizontal="right" wrapText="1" readingOrder="1"/>
    </xf>
    <xf numFmtId="43" fontId="15" fillId="0" borderId="5" xfId="1" applyFont="1" applyFill="1" applyBorder="1"/>
    <xf numFmtId="43" fontId="16" fillId="0" borderId="1" xfId="0" applyNumberFormat="1" applyFont="1" applyBorder="1"/>
    <xf numFmtId="0" fontId="16" fillId="0" borderId="2" xfId="0" applyFont="1" applyBorder="1" applyAlignment="1">
      <alignment horizontal="center" vertical="center"/>
    </xf>
    <xf numFmtId="43" fontId="16" fillId="0" borderId="2" xfId="0" applyNumberFormat="1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 applyBorder="1"/>
    <xf numFmtId="49" fontId="3" fillId="0" borderId="5" xfId="1" applyNumberFormat="1" applyFont="1" applyBorder="1" applyAlignment="1">
      <alignment horizontal="right"/>
    </xf>
    <xf numFmtId="43" fontId="13" fillId="0" borderId="4" xfId="1" applyFont="1" applyBorder="1"/>
    <xf numFmtId="0" fontId="20" fillId="0" borderId="0" xfId="0" applyFont="1" applyBorder="1" applyAlignment="1">
      <alignment horizontal="center"/>
    </xf>
    <xf numFmtId="0" fontId="20" fillId="0" borderId="0" xfId="4" applyFont="1"/>
    <xf numFmtId="0" fontId="17" fillId="0" borderId="2" xfId="0" applyFont="1" applyBorder="1" applyAlignment="1">
      <alignment horizontal="center" vertical="center"/>
    </xf>
    <xf numFmtId="43" fontId="17" fillId="0" borderId="2" xfId="5" applyFont="1" applyBorder="1" applyAlignment="1">
      <alignment horizontal="center"/>
    </xf>
    <xf numFmtId="43" fontId="17" fillId="0" borderId="2" xfId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43" fontId="20" fillId="0" borderId="2" xfId="5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43" fontId="20" fillId="0" borderId="2" xfId="1" applyFont="1" applyBorder="1" applyAlignment="1">
      <alignment horizontal="center" vertical="center"/>
    </xf>
    <xf numFmtId="0" fontId="20" fillId="0" borderId="0" xfId="0" applyFont="1"/>
    <xf numFmtId="43" fontId="20" fillId="0" borderId="2" xfId="5" applyFont="1" applyBorder="1" applyAlignment="1">
      <alignment horizontal="center" vertical="center" wrapText="1"/>
    </xf>
    <xf numFmtId="0" fontId="20" fillId="0" borderId="0" xfId="0" applyFont="1" applyBorder="1"/>
    <xf numFmtId="43" fontId="20" fillId="0" borderId="2" xfId="5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vertical="top" wrapText="1"/>
    </xf>
    <xf numFmtId="0" fontId="20" fillId="0" borderId="0" xfId="4" applyFont="1" applyAlignment="1">
      <alignment horizontal="center"/>
    </xf>
    <xf numFmtId="43" fontId="20" fillId="0" borderId="0" xfId="5" applyFont="1" applyAlignment="1">
      <alignment horizontal="center"/>
    </xf>
    <xf numFmtId="43" fontId="20" fillId="0" borderId="0" xfId="5" applyFont="1" applyAlignment="1">
      <alignment horizontal="left"/>
    </xf>
    <xf numFmtId="43" fontId="20" fillId="0" borderId="0" xfId="1" applyFont="1" applyAlignment="1">
      <alignment horizontal="center"/>
    </xf>
    <xf numFmtId="0" fontId="17" fillId="0" borderId="0" xfId="0" applyFont="1" applyBorder="1" applyAlignment="1"/>
    <xf numFmtId="0" fontId="20" fillId="0" borderId="2" xfId="0" applyFont="1" applyBorder="1" applyAlignment="1">
      <alignment horizontal="left" vertical="center" wrapText="1"/>
    </xf>
    <xf numFmtId="43" fontId="20" fillId="0" borderId="0" xfId="0" applyNumberFormat="1" applyFont="1"/>
    <xf numFmtId="43" fontId="20" fillId="0" borderId="2" xfId="5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43" fontId="21" fillId="0" borderId="2" xfId="1" applyFont="1" applyBorder="1"/>
    <xf numFmtId="0" fontId="21" fillId="0" borderId="2" xfId="0" applyFont="1" applyBorder="1"/>
    <xf numFmtId="0" fontId="22" fillId="0" borderId="2" xfId="0" applyFont="1" applyBorder="1" applyAlignment="1">
      <alignment horizontal="center"/>
    </xf>
    <xf numFmtId="43" fontId="22" fillId="0" borderId="18" xfId="1" applyFont="1" applyBorder="1"/>
    <xf numFmtId="43" fontId="21" fillId="0" borderId="9" xfId="1" applyFont="1" applyBorder="1"/>
    <xf numFmtId="0" fontId="22" fillId="0" borderId="0" xfId="0" applyFont="1"/>
    <xf numFmtId="43" fontId="21" fillId="0" borderId="0" xfId="1" applyFont="1"/>
    <xf numFmtId="43" fontId="22" fillId="0" borderId="0" xfId="1" applyFont="1" applyBorder="1"/>
    <xf numFmtId="0" fontId="16" fillId="0" borderId="0" xfId="0" applyFont="1" applyAlignment="1">
      <alignment horizontal="center"/>
    </xf>
    <xf numFmtId="43" fontId="4" fillId="0" borderId="5" xfId="1" applyFont="1" applyBorder="1" applyAlignment="1"/>
    <xf numFmtId="0" fontId="7" fillId="0" borderId="0" xfId="2" applyFont="1" applyFill="1" applyBorder="1" applyAlignment="1"/>
    <xf numFmtId="43" fontId="7" fillId="0" borderId="1" xfId="2" applyNumberFormat="1" applyFont="1" applyFill="1" applyBorder="1" applyAlignment="1">
      <alignment horizontal="right" vertical="center" readingOrder="1"/>
    </xf>
    <xf numFmtId="43" fontId="9" fillId="0" borderId="0" xfId="2" applyNumberFormat="1" applyFont="1" applyFill="1" applyBorder="1" applyAlignment="1">
      <alignment vertical="center"/>
    </xf>
    <xf numFmtId="0" fontId="7" fillId="0" borderId="0" xfId="2" applyFont="1" applyFill="1" applyBorder="1"/>
    <xf numFmtId="43" fontId="16" fillId="0" borderId="2" xfId="1" applyFont="1" applyBorder="1"/>
    <xf numFmtId="0" fontId="16" fillId="0" borderId="2" xfId="0" applyFont="1" applyBorder="1"/>
    <xf numFmtId="0" fontId="15" fillId="0" borderId="8" xfId="0" applyFont="1" applyBorder="1"/>
    <xf numFmtId="43" fontId="15" fillId="0" borderId="7" xfId="1" applyFont="1" applyBorder="1"/>
    <xf numFmtId="0" fontId="15" fillId="0" borderId="11" xfId="0" applyFont="1" applyBorder="1"/>
    <xf numFmtId="0" fontId="15" fillId="0" borderId="11" xfId="0" applyFont="1" applyBorder="1" applyAlignment="1">
      <alignment horizontal="left" indent="3"/>
    </xf>
    <xf numFmtId="2" fontId="15" fillId="0" borderId="0" xfId="1" applyNumberFormat="1" applyFont="1" applyBorder="1"/>
    <xf numFmtId="49" fontId="15" fillId="0" borderId="0" xfId="1" applyNumberFormat="1" applyFont="1" applyBorder="1" applyAlignment="1">
      <alignment horizontal="right"/>
    </xf>
    <xf numFmtId="49" fontId="15" fillId="0" borderId="7" xfId="1" applyNumberFormat="1" applyFont="1" applyBorder="1" applyAlignment="1">
      <alignment horizontal="right"/>
    </xf>
    <xf numFmtId="49" fontId="15" fillId="0" borderId="0" xfId="1" applyNumberFormat="1" applyFont="1" applyAlignment="1">
      <alignment horizontal="right"/>
    </xf>
    <xf numFmtId="0" fontId="16" fillId="0" borderId="11" xfId="0" applyFont="1" applyBorder="1"/>
    <xf numFmtId="43" fontId="16" fillId="0" borderId="0" xfId="1" applyFont="1" applyBorder="1" applyAlignment="1">
      <alignment horizontal="right"/>
    </xf>
    <xf numFmtId="43" fontId="16" fillId="0" borderId="17" xfId="1" applyFont="1" applyBorder="1" applyAlignment="1">
      <alignment horizontal="right"/>
    </xf>
    <xf numFmtId="43" fontId="15" fillId="0" borderId="5" xfId="1" applyFont="1" applyBorder="1"/>
    <xf numFmtId="43" fontId="16" fillId="0" borderId="1" xfId="1" applyFont="1" applyBorder="1"/>
    <xf numFmtId="43" fontId="16" fillId="0" borderId="0" xfId="1" applyFont="1" applyBorder="1"/>
    <xf numFmtId="0" fontId="25" fillId="0" borderId="0" xfId="0" applyFont="1"/>
    <xf numFmtId="43" fontId="16" fillId="0" borderId="16" xfId="1" applyFont="1" applyBorder="1"/>
    <xf numFmtId="0" fontId="26" fillId="0" borderId="2" xfId="0" applyFont="1" applyBorder="1"/>
    <xf numFmtId="0" fontId="21" fillId="0" borderId="2" xfId="0" applyFont="1" applyBorder="1" applyAlignment="1">
      <alignment horizontal="center" vertical="center" wrapText="1" shrinkToFit="1"/>
    </xf>
    <xf numFmtId="43" fontId="21" fillId="0" borderId="2" xfId="1" applyFont="1" applyBorder="1" applyAlignment="1">
      <alignment horizontal="center" vertical="center" wrapText="1" shrinkToFit="1"/>
    </xf>
    <xf numFmtId="43" fontId="22" fillId="0" borderId="19" xfId="1" applyFont="1" applyBorder="1"/>
    <xf numFmtId="43" fontId="24" fillId="0" borderId="6" xfId="1" applyFont="1" applyBorder="1"/>
    <xf numFmtId="189" fontId="15" fillId="0" borderId="0" xfId="1" applyNumberFormat="1" applyFont="1" applyBorder="1" applyAlignment="1">
      <alignment horizontal="right"/>
    </xf>
    <xf numFmtId="43" fontId="3" fillId="0" borderId="5" xfId="1" applyFont="1" applyBorder="1"/>
    <xf numFmtId="43" fontId="24" fillId="0" borderId="0" xfId="1" applyFont="1" applyBorder="1"/>
    <xf numFmtId="189" fontId="15" fillId="0" borderId="4" xfId="1" applyNumberFormat="1" applyFont="1" applyBorder="1" applyAlignment="1">
      <alignment horizontal="right"/>
    </xf>
    <xf numFmtId="2" fontId="27" fillId="0" borderId="0" xfId="1" applyNumberFormat="1" applyFont="1" applyAlignment="1">
      <alignment horizontal="right"/>
    </xf>
    <xf numFmtId="189" fontId="15" fillId="0" borderId="5" xfId="1" applyNumberFormat="1" applyFont="1" applyBorder="1" applyAlignment="1">
      <alignment horizontal="right"/>
    </xf>
    <xf numFmtId="0" fontId="16" fillId="0" borderId="0" xfId="1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43" fontId="4" fillId="0" borderId="0" xfId="0" applyNumberFormat="1" applyFont="1"/>
    <xf numFmtId="43" fontId="15" fillId="0" borderId="8" xfId="1" applyFont="1" applyBorder="1"/>
    <xf numFmtId="43" fontId="15" fillId="0" borderId="11" xfId="1" applyFont="1" applyBorder="1"/>
    <xf numFmtId="43" fontId="15" fillId="0" borderId="6" xfId="1" applyFont="1" applyBorder="1" applyAlignment="1">
      <alignment horizontal="left" indent="3"/>
    </xf>
    <xf numFmtId="43" fontId="15" fillId="0" borderId="6" xfId="1" applyFont="1" applyBorder="1" applyAlignment="1">
      <alignment horizontal="left"/>
    </xf>
    <xf numFmtId="43" fontId="15" fillId="0" borderId="11" xfId="1" applyFont="1" applyBorder="1" applyAlignment="1">
      <alignment horizontal="left"/>
    </xf>
    <xf numFmtId="188" fontId="15" fillId="0" borderId="11" xfId="1" applyNumberFormat="1" applyFont="1" applyBorder="1"/>
    <xf numFmtId="0" fontId="15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left" indent="3"/>
    </xf>
    <xf numFmtId="0" fontId="16" fillId="0" borderId="9" xfId="0" applyFont="1" applyBorder="1"/>
    <xf numFmtId="0" fontId="15" fillId="0" borderId="0" xfId="0" applyFont="1" applyAlignment="1">
      <alignment horizontal="left" indent="3"/>
    </xf>
    <xf numFmtId="0" fontId="16" fillId="0" borderId="0" xfId="0" applyFont="1" applyAlignment="1">
      <alignment horizontal="left"/>
    </xf>
    <xf numFmtId="0" fontId="16" fillId="0" borderId="8" xfId="0" applyFont="1" applyBorder="1" applyAlignment="1">
      <alignment vertical="center"/>
    </xf>
    <xf numFmtId="0" fontId="16" fillId="0" borderId="12" xfId="0" applyFont="1" applyBorder="1" applyAlignment="1">
      <alignment horizontal="center"/>
    </xf>
    <xf numFmtId="43" fontId="22" fillId="0" borderId="20" xfId="1" applyFont="1" applyBorder="1"/>
    <xf numFmtId="0" fontId="26" fillId="0" borderId="9" xfId="0" applyFont="1" applyBorder="1"/>
    <xf numFmtId="43" fontId="16" fillId="0" borderId="6" xfId="1" applyFont="1" applyBorder="1"/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0" fillId="0" borderId="9" xfId="0" applyFont="1" applyBorder="1"/>
    <xf numFmtId="0" fontId="17" fillId="0" borderId="0" xfId="0" applyFont="1" applyAlignment="1">
      <alignment horizontal="left"/>
    </xf>
    <xf numFmtId="4" fontId="17" fillId="0" borderId="9" xfId="0" applyNumberFormat="1" applyFont="1" applyBorder="1" applyAlignment="1">
      <alignment horizontal="right"/>
    </xf>
    <xf numFmtId="4" fontId="3" fillId="0" borderId="0" xfId="0" applyNumberFormat="1" applyFo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43" fontId="20" fillId="0" borderId="0" xfId="5" applyFont="1" applyFill="1"/>
    <xf numFmtId="43" fontId="15" fillId="0" borderId="0" xfId="5" applyFont="1" applyFill="1"/>
    <xf numFmtId="0" fontId="20" fillId="0" borderId="0" xfId="0" applyFont="1" applyFill="1"/>
    <xf numFmtId="0" fontId="20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7" fillId="0" borderId="2" xfId="5" applyFont="1" applyFill="1" applyBorder="1" applyAlignment="1">
      <alignment horizontal="center" vertical="center" wrapText="1" shrinkToFit="1"/>
    </xf>
    <xf numFmtId="43" fontId="17" fillId="0" borderId="0" xfId="5" applyFont="1" applyFill="1" applyBorder="1" applyAlignment="1">
      <alignment horizontal="center"/>
    </xf>
    <xf numFmtId="43" fontId="20" fillId="0" borderId="0" xfId="5" applyFont="1" applyFill="1" applyBorder="1"/>
    <xf numFmtId="0" fontId="20" fillId="0" borderId="0" xfId="0" applyFont="1" applyFill="1" applyBorder="1" applyAlignment="1">
      <alignment horizontal="left"/>
    </xf>
    <xf numFmtId="43" fontId="15" fillId="0" borderId="0" xfId="5" applyFont="1" applyFill="1" applyBorder="1"/>
    <xf numFmtId="0" fontId="15" fillId="0" borderId="0" xfId="0" applyFont="1" applyFill="1"/>
    <xf numFmtId="43" fontId="20" fillId="0" borderId="0" xfId="5" applyFont="1"/>
    <xf numFmtId="43" fontId="20" fillId="0" borderId="0" xfId="5" applyNumberFormat="1" applyFont="1" applyFill="1"/>
    <xf numFmtId="43" fontId="17" fillId="0" borderId="2" xfId="5" applyFont="1" applyFill="1" applyBorder="1"/>
    <xf numFmtId="43" fontId="17" fillId="0" borderId="9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20" fillId="0" borderId="2" xfId="0" applyFont="1" applyFill="1" applyBorder="1" applyAlignment="1">
      <alignment horizontal="left" shrinkToFit="1"/>
    </xf>
    <xf numFmtId="0" fontId="20" fillId="0" borderId="2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left" vertical="center"/>
    </xf>
    <xf numFmtId="43" fontId="20" fillId="0" borderId="2" xfId="5" applyFont="1" applyFill="1" applyBorder="1" applyAlignment="1">
      <alignment horizontal="right" vertical="center" wrapText="1" shrinkToFit="1"/>
    </xf>
    <xf numFmtId="43" fontId="15" fillId="0" borderId="2" xfId="5" applyFont="1" applyFill="1" applyBorder="1" applyAlignment="1">
      <alignment horizontal="right" vertical="center" wrapText="1" shrinkToFit="1"/>
    </xf>
    <xf numFmtId="43" fontId="20" fillId="0" borderId="2" xfId="5" applyFont="1" applyFill="1" applyBorder="1" applyAlignment="1">
      <alignment horizontal="center"/>
    </xf>
    <xf numFmtId="0" fontId="20" fillId="0" borderId="2" xfId="0" applyFont="1" applyFill="1" applyBorder="1" applyAlignment="1">
      <alignment horizontal="left"/>
    </xf>
    <xf numFmtId="43" fontId="15" fillId="0" borderId="2" xfId="5" applyFont="1" applyFill="1" applyBorder="1"/>
    <xf numFmtId="0" fontId="28" fillId="0" borderId="2" xfId="0" applyFont="1" applyFill="1" applyBorder="1" applyAlignment="1"/>
    <xf numFmtId="43" fontId="20" fillId="0" borderId="2" xfId="5" applyFont="1" applyFill="1" applyBorder="1" applyAlignment="1">
      <alignment horizontal="right"/>
    </xf>
    <xf numFmtId="43" fontId="17" fillId="0" borderId="2" xfId="5" applyFont="1" applyFill="1" applyBorder="1" applyAlignment="1">
      <alignment horizontal="center"/>
    </xf>
    <xf numFmtId="0" fontId="20" fillId="0" borderId="2" xfId="0" applyFont="1" applyBorder="1"/>
    <xf numFmtId="4" fontId="20" fillId="0" borderId="2" xfId="0" applyNumberFormat="1" applyFont="1" applyBorder="1"/>
    <xf numFmtId="43" fontId="20" fillId="0" borderId="2" xfId="0" applyNumberFormat="1" applyFont="1" applyBorder="1"/>
    <xf numFmtId="0" fontId="20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wrapText="1"/>
    </xf>
    <xf numFmtId="4" fontId="20" fillId="0" borderId="2" xfId="0" applyNumberFormat="1" applyFont="1" applyBorder="1" applyAlignment="1">
      <alignment vertical="top"/>
    </xf>
    <xf numFmtId="43" fontId="20" fillId="0" borderId="2" xfId="0" applyNumberFormat="1" applyFont="1" applyBorder="1" applyAlignment="1">
      <alignment vertical="top"/>
    </xf>
    <xf numFmtId="4" fontId="20" fillId="0" borderId="2" xfId="0" applyNumberFormat="1" applyFont="1" applyBorder="1" applyAlignment="1">
      <alignment horizontal="right"/>
    </xf>
    <xf numFmtId="4" fontId="20" fillId="0" borderId="2" xfId="0" applyNumberFormat="1" applyFont="1" applyBorder="1" applyAlignment="1">
      <alignment horizontal="right" vertical="top"/>
    </xf>
    <xf numFmtId="3" fontId="20" fillId="0" borderId="2" xfId="0" applyNumberFormat="1" applyFont="1" applyBorder="1"/>
    <xf numFmtId="43" fontId="20" fillId="0" borderId="2" xfId="1" applyFont="1" applyBorder="1"/>
    <xf numFmtId="188" fontId="15" fillId="0" borderId="0" xfId="1" applyNumberFormat="1" applyFont="1"/>
    <xf numFmtId="188" fontId="16" fillId="0" borderId="10" xfId="1" applyNumberFormat="1" applyFont="1" applyBorder="1"/>
    <xf numFmtId="2" fontId="16" fillId="0" borderId="10" xfId="1" applyNumberFormat="1" applyFont="1" applyBorder="1"/>
    <xf numFmtId="2" fontId="15" fillId="0" borderId="0" xfId="1" applyNumberFormat="1" applyFont="1"/>
    <xf numFmtId="0" fontId="17" fillId="0" borderId="0" xfId="2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 wrapText="1" indent="1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7" fillId="0" borderId="0" xfId="0" applyFont="1" applyBorder="1" applyAlignment="1"/>
    <xf numFmtId="43" fontId="17" fillId="0" borderId="13" xfId="5" applyFont="1" applyBorder="1" applyAlignment="1">
      <alignment horizontal="center"/>
    </xf>
    <xf numFmtId="43" fontId="17" fillId="0" borderId="14" xfId="5" applyFont="1" applyBorder="1" applyAlignment="1">
      <alignment horizontal="center"/>
    </xf>
    <xf numFmtId="43" fontId="17" fillId="0" borderId="15" xfId="5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3" fontId="17" fillId="0" borderId="2" xfId="5" applyFont="1" applyFill="1" applyBorder="1" applyAlignment="1">
      <alignment horizontal="center" vertical="center" wrapText="1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43" fontId="17" fillId="0" borderId="8" xfId="5" applyFont="1" applyFill="1" applyBorder="1" applyAlignment="1">
      <alignment horizontal="center" vertical="center" wrapText="1" shrinkToFit="1"/>
    </xf>
    <xf numFmtId="43" fontId="17" fillId="0" borderId="9" xfId="5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</cellXfs>
  <cellStyles count="6">
    <cellStyle name="Comma" xfId="1" builtinId="3"/>
    <cellStyle name="Comma 2" xfId="3"/>
    <cellStyle name="Normal" xfId="0" builtinId="0"/>
    <cellStyle name="Normal 2" xfId="2"/>
    <cellStyle name="เครื่องหมายจุลภาค 2" xf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31</xdr:row>
      <xdr:rowOff>1</xdr:rowOff>
    </xdr:from>
    <xdr:to>
      <xdr:col>4</xdr:col>
      <xdr:colOff>304799</xdr:colOff>
      <xdr:row>34</xdr:row>
      <xdr:rowOff>219076</xdr:rowOff>
    </xdr:to>
    <xdr:sp macro="" textlink="">
      <xdr:nvSpPr>
        <xdr:cNvPr id="2" name="TextBox 1"/>
        <xdr:cNvSpPr txBox="1"/>
      </xdr:nvSpPr>
      <xdr:spPr>
        <a:xfrm>
          <a:off x="38099" y="8486776"/>
          <a:ext cx="2047875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..................................................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(นางสมควร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คลังระหัด)</a:t>
          </a:r>
        </a:p>
        <a:p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ผู้อำนวยการกองคลัง 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638175</xdr:colOff>
      <xdr:row>31</xdr:row>
      <xdr:rowOff>1</xdr:rowOff>
    </xdr:from>
    <xdr:to>
      <xdr:col>8</xdr:col>
      <xdr:colOff>323849</xdr:colOff>
      <xdr:row>34</xdr:row>
      <xdr:rowOff>161926</xdr:rowOff>
    </xdr:to>
    <xdr:sp macro="" textlink="">
      <xdr:nvSpPr>
        <xdr:cNvPr id="3" name="TextBox 2"/>
        <xdr:cNvSpPr txBox="1"/>
      </xdr:nvSpPr>
      <xdr:spPr>
        <a:xfrm>
          <a:off x="1733550" y="8486776"/>
          <a:ext cx="2343149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.......................................................</a:t>
          </a:r>
        </a:p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    (นางรินรดา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วงษ์ชู)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ปลัดองค์การบริหารส่วนตำบลกุดชุมแสง</a:t>
          </a:r>
        </a:p>
      </xdr:txBody>
    </xdr:sp>
    <xdr:clientData/>
  </xdr:twoCellAnchor>
  <xdr:twoCellAnchor>
    <xdr:from>
      <xdr:col>8</xdr:col>
      <xdr:colOff>142875</xdr:colOff>
      <xdr:row>31</xdr:row>
      <xdr:rowOff>0</xdr:rowOff>
    </xdr:from>
    <xdr:to>
      <xdr:col>11</xdr:col>
      <xdr:colOff>28575</xdr:colOff>
      <xdr:row>34</xdr:row>
      <xdr:rowOff>171450</xdr:rowOff>
    </xdr:to>
    <xdr:sp macro="" textlink="">
      <xdr:nvSpPr>
        <xdr:cNvPr id="4" name="TextBox 3"/>
        <xdr:cNvSpPr txBox="1"/>
      </xdr:nvSpPr>
      <xdr:spPr>
        <a:xfrm>
          <a:off x="3895725" y="8486775"/>
          <a:ext cx="224790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(นายสุรัตน์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จันทราศรี)</a:t>
          </a:r>
        </a:p>
        <a:p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นายกองค์การบริหารส่วนตำบลกุดชุมแสง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993304</xdr:colOff>
      <xdr:row>29</xdr:row>
      <xdr:rowOff>70758</xdr:rowOff>
    </xdr:from>
    <xdr:to>
      <xdr:col>4</xdr:col>
      <xdr:colOff>295857</xdr:colOff>
      <xdr:row>38</xdr:row>
      <xdr:rowOff>10887</xdr:rowOff>
    </xdr:to>
    <xdr:sp macro="" textlink="">
      <xdr:nvSpPr>
        <xdr:cNvPr id="2" name="TextBox 1"/>
        <xdr:cNvSpPr txBox="1"/>
      </xdr:nvSpPr>
      <xdr:spPr>
        <a:xfrm>
          <a:off x="1267311" y="5642231"/>
          <a:ext cx="2225293" cy="159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</a:p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(นางสมควร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คลังระหัด)</a:t>
          </a:r>
        </a:p>
        <a:p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ผู้อำนวยการกองคลัง</a:t>
          </a:r>
          <a:endParaRPr lang="en-US" sz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0</xdr:colOff>
      <xdr:row>29</xdr:row>
      <xdr:rowOff>53068</xdr:rowOff>
    </xdr:from>
    <xdr:to>
      <xdr:col>8</xdr:col>
      <xdr:colOff>664647</xdr:colOff>
      <xdr:row>37</xdr:row>
      <xdr:rowOff>176893</xdr:rowOff>
    </xdr:to>
    <xdr:sp macro="" textlink="">
      <xdr:nvSpPr>
        <xdr:cNvPr id="3" name="TextBox 2"/>
        <xdr:cNvSpPr txBox="1"/>
      </xdr:nvSpPr>
      <xdr:spPr>
        <a:xfrm>
          <a:off x="4572000" y="5631997"/>
          <a:ext cx="2038968" cy="160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   ................................................</a:t>
          </a:r>
        </a:p>
        <a:p>
          <a:pPr algn="l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                 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(นางรินรดา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วงษ์ชู)</a:t>
          </a:r>
        </a:p>
        <a:p>
          <a:pPr algn="l"/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ปลัดองค์การบริหาร</a:t>
          </a:r>
          <a:r>
            <a:rPr lang="th-TH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ตำบลกุดชุมแสง</a:t>
          </a:r>
        </a:p>
      </xdr:txBody>
    </xdr:sp>
    <xdr:clientData/>
  </xdr:twoCellAnchor>
  <xdr:twoCellAnchor>
    <xdr:from>
      <xdr:col>11</xdr:col>
      <xdr:colOff>151039</xdr:colOff>
      <xdr:row>29</xdr:row>
      <xdr:rowOff>46266</xdr:rowOff>
    </xdr:from>
    <xdr:to>
      <xdr:col>15</xdr:col>
      <xdr:colOff>249752</xdr:colOff>
      <xdr:row>37</xdr:row>
      <xdr:rowOff>138919</xdr:rowOff>
    </xdr:to>
    <xdr:sp macro="" textlink="">
      <xdr:nvSpPr>
        <xdr:cNvPr id="4" name="TextBox 3"/>
        <xdr:cNvSpPr txBox="1"/>
      </xdr:nvSpPr>
      <xdr:spPr>
        <a:xfrm>
          <a:off x="8158843" y="5625195"/>
          <a:ext cx="2160195" cy="1569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</a:t>
          </a:r>
        </a:p>
        <a:p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  (นายสุรัตน์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จันทราศรี)</a:t>
          </a:r>
        </a:p>
        <a:p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นายกองค์การบริหารส่วนตำบลกุดชุมแสง</a:t>
          </a:r>
          <a:endParaRPr lang="en-US" sz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M13" sqref="M13"/>
    </sheetView>
  </sheetViews>
  <sheetFormatPr defaultRowHeight="18.75" x14ac:dyDescent="0.3"/>
  <cols>
    <col min="1" max="1" width="4.375" style="51" customWidth="1"/>
    <col min="2" max="3" width="5" style="51" customWidth="1"/>
    <col min="4" max="5" width="9" style="51"/>
    <col min="6" max="6" width="4" style="51" customWidth="1"/>
    <col min="7" max="7" width="9.125" style="51" bestFit="1" customWidth="1"/>
    <col min="8" max="8" width="3.75" style="51" customWidth="1"/>
    <col min="9" max="9" width="13.75" style="51" customWidth="1"/>
    <col min="10" max="10" width="3.75" style="51" customWidth="1"/>
    <col min="11" max="11" width="13.5" style="51" customWidth="1"/>
    <col min="12" max="16384" width="9" style="51"/>
  </cols>
  <sheetData>
    <row r="1" spans="1:11" ht="21" customHeight="1" x14ac:dyDescent="0.35">
      <c r="A1" s="234" t="s">
        <v>141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21" customHeight="1" x14ac:dyDescent="0.35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21" customHeight="1" x14ac:dyDescent="0.35">
      <c r="A3" s="234" t="s">
        <v>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</row>
    <row r="4" spans="1:11" x14ac:dyDescent="0.3">
      <c r="A4" s="52"/>
      <c r="B4" s="52"/>
      <c r="C4" s="52"/>
      <c r="D4" s="52"/>
      <c r="E4" s="52"/>
      <c r="F4" s="52"/>
      <c r="G4" s="52"/>
      <c r="H4" s="12"/>
      <c r="I4" s="52"/>
      <c r="J4" s="52"/>
      <c r="K4" s="52"/>
    </row>
    <row r="5" spans="1:11" x14ac:dyDescent="0.3">
      <c r="A5" s="5" t="s">
        <v>2</v>
      </c>
      <c r="B5" s="5" t="s">
        <v>2</v>
      </c>
      <c r="C5" s="5"/>
      <c r="D5" s="5" t="s">
        <v>2</v>
      </c>
      <c r="E5" s="52"/>
      <c r="F5" s="52"/>
      <c r="G5" s="56" t="s">
        <v>3</v>
      </c>
      <c r="H5" s="12"/>
      <c r="I5" s="57" t="s">
        <v>123</v>
      </c>
      <c r="J5" s="6"/>
      <c r="K5" s="57" t="s">
        <v>79</v>
      </c>
    </row>
    <row r="6" spans="1:11" ht="19.5" thickBot="1" x14ac:dyDescent="0.35">
      <c r="A6" s="15" t="s">
        <v>4</v>
      </c>
      <c r="B6" s="12"/>
      <c r="C6" s="12"/>
      <c r="D6" s="12"/>
      <c r="E6" s="12"/>
      <c r="F6" s="12"/>
      <c r="G6" s="17">
        <v>2</v>
      </c>
      <c r="H6" s="12"/>
      <c r="I6" s="58">
        <v>39120235.079999998</v>
      </c>
      <c r="J6" s="53"/>
      <c r="K6" s="59">
        <v>38944235.079999998</v>
      </c>
    </row>
    <row r="7" spans="1:11" ht="19.5" thickTop="1" x14ac:dyDescent="0.3">
      <c r="A7" s="15" t="s">
        <v>5</v>
      </c>
      <c r="B7" s="52"/>
      <c r="C7" s="52"/>
      <c r="D7" s="52"/>
      <c r="E7" s="52"/>
      <c r="F7" s="52"/>
      <c r="G7" s="10" t="s">
        <v>2</v>
      </c>
      <c r="H7" s="12"/>
      <c r="I7" s="11"/>
      <c r="J7" s="52"/>
      <c r="K7" s="54"/>
    </row>
    <row r="8" spans="1:11" x14ac:dyDescent="0.3">
      <c r="A8" s="5" t="s">
        <v>2</v>
      </c>
      <c r="B8" s="15" t="s">
        <v>6</v>
      </c>
      <c r="C8" s="9"/>
      <c r="D8" s="12"/>
      <c r="E8" s="52"/>
      <c r="F8" s="52"/>
      <c r="G8" s="9"/>
      <c r="H8" s="12"/>
      <c r="I8" s="11"/>
      <c r="J8" s="52"/>
      <c r="K8" s="54"/>
    </row>
    <row r="9" spans="1:11" x14ac:dyDescent="0.3">
      <c r="A9" s="5" t="s">
        <v>2</v>
      </c>
      <c r="B9" s="52"/>
      <c r="C9" s="13" t="s">
        <v>7</v>
      </c>
      <c r="D9" s="12"/>
      <c r="E9" s="52"/>
      <c r="F9" s="52"/>
      <c r="G9" s="14">
        <v>3</v>
      </c>
      <c r="H9" s="12"/>
      <c r="I9" s="55">
        <v>61762483.990000002</v>
      </c>
      <c r="J9" s="52"/>
      <c r="K9" s="54">
        <v>61366504.329999998</v>
      </c>
    </row>
    <row r="10" spans="1:11" x14ac:dyDescent="0.3">
      <c r="A10" s="5"/>
      <c r="B10" s="52"/>
      <c r="C10" s="13" t="s">
        <v>59</v>
      </c>
      <c r="D10" s="12"/>
      <c r="E10" s="52"/>
      <c r="F10" s="52"/>
      <c r="G10" s="14">
        <v>4</v>
      </c>
      <c r="H10" s="12"/>
      <c r="I10" s="60">
        <v>0</v>
      </c>
      <c r="J10" s="52"/>
      <c r="K10" s="54">
        <v>847042.15</v>
      </c>
    </row>
    <row r="11" spans="1:11" x14ac:dyDescent="0.3">
      <c r="A11" s="5"/>
      <c r="B11" s="52"/>
      <c r="C11" s="9" t="s">
        <v>61</v>
      </c>
      <c r="D11" s="12"/>
      <c r="E11" s="52"/>
      <c r="F11" s="52"/>
      <c r="G11" s="14">
        <v>5</v>
      </c>
      <c r="H11" s="12"/>
      <c r="I11" s="55">
        <v>5740.58</v>
      </c>
      <c r="J11" s="52"/>
      <c r="K11" s="61">
        <v>0</v>
      </c>
    </row>
    <row r="12" spans="1:11" x14ac:dyDescent="0.3">
      <c r="A12" s="5" t="s">
        <v>2</v>
      </c>
      <c r="B12" s="52"/>
      <c r="C12" s="9" t="s">
        <v>8</v>
      </c>
      <c r="D12" s="12"/>
      <c r="E12" s="52"/>
      <c r="F12" s="52"/>
      <c r="G12" s="14">
        <v>6</v>
      </c>
      <c r="H12" s="12"/>
      <c r="I12" s="55">
        <v>132120</v>
      </c>
      <c r="J12" s="52"/>
      <c r="K12" s="54">
        <v>92120</v>
      </c>
    </row>
    <row r="13" spans="1:11" x14ac:dyDescent="0.3">
      <c r="A13" s="5"/>
      <c r="B13" s="52"/>
      <c r="C13" s="9" t="s">
        <v>60</v>
      </c>
      <c r="D13" s="12"/>
      <c r="E13" s="52"/>
      <c r="F13" s="52"/>
      <c r="G13" s="14">
        <v>7</v>
      </c>
      <c r="H13" s="12"/>
      <c r="I13" s="60">
        <v>0</v>
      </c>
      <c r="J13" s="52"/>
      <c r="K13" s="128">
        <v>9</v>
      </c>
    </row>
    <row r="14" spans="1:11" x14ac:dyDescent="0.3">
      <c r="A14" s="5" t="s">
        <v>2</v>
      </c>
      <c r="B14" s="5" t="s">
        <v>9</v>
      </c>
      <c r="C14" s="15" t="s">
        <v>10</v>
      </c>
      <c r="D14" s="12"/>
      <c r="E14" s="52"/>
      <c r="F14" s="52"/>
      <c r="G14" s="10" t="s">
        <v>2</v>
      </c>
      <c r="H14" s="12"/>
      <c r="I14" s="22">
        <f>SUM(I9:I13)</f>
        <v>61900344.57</v>
      </c>
      <c r="J14" s="129"/>
      <c r="K14" s="22">
        <f>SUM(K9:K13)</f>
        <v>62305675.479999997</v>
      </c>
    </row>
    <row r="15" spans="1:11" ht="19.5" thickBot="1" x14ac:dyDescent="0.35">
      <c r="A15" s="15" t="s">
        <v>11</v>
      </c>
      <c r="B15" s="52"/>
      <c r="C15" s="52"/>
      <c r="D15" s="52"/>
      <c r="E15" s="10" t="s">
        <v>2</v>
      </c>
      <c r="F15" s="52"/>
      <c r="G15" s="52"/>
      <c r="H15" s="12"/>
      <c r="I15" s="16">
        <f>+I14</f>
        <v>61900344.57</v>
      </c>
      <c r="J15" s="52"/>
      <c r="K15" s="16">
        <f>+K14</f>
        <v>62305675.479999997</v>
      </c>
    </row>
    <row r="16" spans="1:11" ht="19.5" thickTop="1" x14ac:dyDescent="0.3">
      <c r="A16" s="5"/>
      <c r="B16" s="52"/>
      <c r="C16" s="52"/>
      <c r="D16" s="52"/>
      <c r="E16" s="10"/>
      <c r="F16" s="52"/>
      <c r="G16" s="52"/>
      <c r="H16" s="12"/>
      <c r="I16" s="11"/>
      <c r="J16" s="52"/>
      <c r="K16" s="11"/>
    </row>
    <row r="17" spans="1:12" ht="19.5" thickBot="1" x14ac:dyDescent="0.35">
      <c r="A17" s="50" t="s">
        <v>13</v>
      </c>
      <c r="B17" s="7"/>
      <c r="C17" s="7"/>
      <c r="D17" s="7"/>
      <c r="E17" s="7"/>
      <c r="F17" s="7"/>
      <c r="G17" s="8">
        <v>2</v>
      </c>
      <c r="H17" s="7"/>
      <c r="I17" s="130">
        <v>39120235.079999998</v>
      </c>
      <c r="J17" s="131"/>
      <c r="K17" s="130">
        <v>38944235.079999998</v>
      </c>
    </row>
    <row r="18" spans="1:12" ht="19.5" thickTop="1" x14ac:dyDescent="0.3">
      <c r="A18" s="15" t="s">
        <v>14</v>
      </c>
      <c r="B18" s="3"/>
      <c r="C18" s="3"/>
      <c r="D18" s="3"/>
      <c r="E18" s="3"/>
      <c r="F18" s="3"/>
      <c r="G18" s="10" t="s">
        <v>2</v>
      </c>
      <c r="H18" s="4"/>
      <c r="I18" s="11"/>
      <c r="J18" s="3"/>
      <c r="K18" s="11" t="s">
        <v>2</v>
      </c>
    </row>
    <row r="19" spans="1:12" x14ac:dyDescent="0.3">
      <c r="A19" s="5" t="s">
        <v>2</v>
      </c>
      <c r="B19" s="15" t="s">
        <v>15</v>
      </c>
      <c r="C19" s="9"/>
      <c r="D19" s="12"/>
      <c r="E19" s="3"/>
      <c r="F19" s="3"/>
      <c r="G19" s="9"/>
      <c r="H19" s="4"/>
      <c r="I19" s="11"/>
      <c r="J19" s="3"/>
      <c r="K19" s="11" t="s">
        <v>2</v>
      </c>
    </row>
    <row r="20" spans="1:12" x14ac:dyDescent="0.3">
      <c r="A20" s="5" t="s">
        <v>2</v>
      </c>
      <c r="B20" s="3"/>
      <c r="C20" s="13" t="s">
        <v>16</v>
      </c>
      <c r="D20" s="12"/>
      <c r="E20" s="3"/>
      <c r="F20" s="3"/>
      <c r="G20" s="14">
        <v>8</v>
      </c>
      <c r="H20" s="4"/>
      <c r="I20" s="11">
        <v>1724342</v>
      </c>
      <c r="J20" s="3"/>
      <c r="K20" s="11">
        <v>43200</v>
      </c>
    </row>
    <row r="21" spans="1:12" x14ac:dyDescent="0.3">
      <c r="A21" s="5"/>
      <c r="B21" s="3"/>
      <c r="C21" s="9" t="s">
        <v>17</v>
      </c>
      <c r="D21" s="12"/>
      <c r="E21" s="3"/>
      <c r="F21" s="3"/>
      <c r="G21" s="14">
        <v>9</v>
      </c>
      <c r="H21" s="4"/>
      <c r="I21" s="64">
        <f>3877996.72+10430</f>
        <v>3888426.72</v>
      </c>
      <c r="J21" s="3"/>
      <c r="K21" s="64">
        <v>3716912.34</v>
      </c>
      <c r="L21" s="52"/>
    </row>
    <row r="22" spans="1:12" x14ac:dyDescent="0.3">
      <c r="A22" s="5" t="s">
        <v>2</v>
      </c>
      <c r="B22" s="5" t="s">
        <v>9</v>
      </c>
      <c r="C22" s="15" t="s">
        <v>18</v>
      </c>
      <c r="D22" s="12"/>
      <c r="E22" s="3"/>
      <c r="F22" s="3"/>
      <c r="G22" s="10" t="s">
        <v>2</v>
      </c>
      <c r="H22" s="4"/>
      <c r="I22" s="22">
        <f>SUM(I20:I21)</f>
        <v>5612768.7200000007</v>
      </c>
      <c r="J22" s="132"/>
      <c r="K22" s="22">
        <f>SUM(K20:K21)</f>
        <v>3760112.34</v>
      </c>
    </row>
    <row r="23" spans="1:12" ht="19.5" thickBot="1" x14ac:dyDescent="0.35">
      <c r="A23" s="3"/>
      <c r="B23" s="15" t="s">
        <v>19</v>
      </c>
      <c r="C23" s="3"/>
      <c r="D23" s="3"/>
      <c r="E23" s="10" t="s">
        <v>2</v>
      </c>
      <c r="F23" s="3"/>
      <c r="G23" s="3"/>
      <c r="H23" s="4"/>
      <c r="I23" s="16">
        <f>SUM(I22)</f>
        <v>5612768.7200000007</v>
      </c>
      <c r="J23" s="3"/>
      <c r="K23" s="16">
        <f>SUM(K22)</f>
        <v>3760112.34</v>
      </c>
    </row>
    <row r="24" spans="1:12" ht="19.5" thickTop="1" x14ac:dyDescent="0.3">
      <c r="A24" s="15" t="s">
        <v>20</v>
      </c>
      <c r="B24" s="9"/>
      <c r="C24" s="9"/>
      <c r="D24" s="12"/>
      <c r="E24" s="3"/>
      <c r="F24" s="3"/>
      <c r="G24" s="9"/>
      <c r="H24" s="4"/>
      <c r="I24" s="11"/>
      <c r="J24" s="3"/>
      <c r="K24" s="11"/>
    </row>
    <row r="25" spans="1:12" x14ac:dyDescent="0.3">
      <c r="A25" s="5" t="s">
        <v>2</v>
      </c>
      <c r="B25" s="4" t="s">
        <v>20</v>
      </c>
      <c r="C25" s="13"/>
      <c r="D25" s="12"/>
      <c r="E25" s="3"/>
      <c r="F25" s="3"/>
      <c r="G25" s="14">
        <v>10</v>
      </c>
      <c r="H25" s="4"/>
      <c r="I25" s="11">
        <f>18785538.5-10430</f>
        <v>18775108.5</v>
      </c>
      <c r="J25" s="3"/>
      <c r="K25" s="11">
        <v>24103731.469999999</v>
      </c>
    </row>
    <row r="26" spans="1:12" x14ac:dyDescent="0.3">
      <c r="A26" s="5" t="s">
        <v>2</v>
      </c>
      <c r="B26" s="4" t="s">
        <v>124</v>
      </c>
      <c r="C26" s="9"/>
      <c r="D26" s="12"/>
      <c r="E26" s="3"/>
      <c r="F26" s="3"/>
      <c r="G26" s="14"/>
      <c r="H26" s="4"/>
      <c r="I26" s="64">
        <v>37512467.350000001</v>
      </c>
      <c r="J26" s="3"/>
      <c r="K26" s="64">
        <v>34441831.670000002</v>
      </c>
    </row>
    <row r="27" spans="1:12" x14ac:dyDescent="0.3">
      <c r="A27" s="5" t="s">
        <v>2</v>
      </c>
      <c r="B27" s="15" t="s">
        <v>21</v>
      </c>
      <c r="C27" s="9"/>
      <c r="D27" s="12"/>
      <c r="E27" s="3"/>
      <c r="F27" s="3"/>
      <c r="G27" s="10" t="s">
        <v>2</v>
      </c>
      <c r="H27" s="4"/>
      <c r="I27" s="22">
        <f>SUM(I25:I26)</f>
        <v>56287575.850000001</v>
      </c>
      <c r="J27" s="3"/>
      <c r="K27" s="22">
        <f>SUM(K25:K26)</f>
        <v>58545563.140000001</v>
      </c>
    </row>
    <row r="28" spans="1:12" ht="19.5" thickBot="1" x14ac:dyDescent="0.35">
      <c r="A28" s="15" t="s">
        <v>22</v>
      </c>
      <c r="B28" s="3"/>
      <c r="C28" s="3"/>
      <c r="D28" s="3"/>
      <c r="E28" s="10" t="s">
        <v>2</v>
      </c>
      <c r="F28" s="3"/>
      <c r="G28" s="3"/>
      <c r="H28" s="4"/>
      <c r="I28" s="16">
        <f>I23+I27</f>
        <v>61900344.57</v>
      </c>
      <c r="J28" s="3"/>
      <c r="K28" s="16">
        <f>K23+K27</f>
        <v>62305675.480000004</v>
      </c>
    </row>
    <row r="29" spans="1:12" ht="11.25" customHeight="1" thickTop="1" x14ac:dyDescent="0.3">
      <c r="A29" s="15"/>
      <c r="B29" s="3"/>
      <c r="C29" s="3"/>
      <c r="D29" s="3"/>
      <c r="E29" s="10"/>
      <c r="F29" s="3"/>
      <c r="G29" s="3"/>
      <c r="H29" s="4"/>
      <c r="I29" s="62"/>
      <c r="J29" s="3"/>
      <c r="K29" s="62"/>
    </row>
    <row r="30" spans="1:12" x14ac:dyDescent="0.3">
      <c r="A30" s="63" t="s">
        <v>12</v>
      </c>
      <c r="B30" s="3"/>
      <c r="C30" s="3"/>
      <c r="D30" s="3"/>
      <c r="E30" s="3"/>
      <c r="F30" s="3"/>
      <c r="G30" s="3"/>
      <c r="H30" s="4"/>
      <c r="I30" s="3"/>
      <c r="J30" s="3"/>
      <c r="K30" s="3"/>
    </row>
    <row r="31" spans="1:12" x14ac:dyDescent="0.3">
      <c r="A31" s="5"/>
      <c r="B31" s="5"/>
      <c r="C31" s="5"/>
      <c r="D31" s="52"/>
      <c r="E31" s="10"/>
      <c r="F31" s="52"/>
      <c r="G31" s="52"/>
      <c r="H31" s="12"/>
      <c r="I31" s="11"/>
      <c r="J31" s="52"/>
      <c r="K31" s="52"/>
    </row>
    <row r="32" spans="1:12" x14ac:dyDescent="0.3">
      <c r="A32" s="5"/>
      <c r="B32" s="52"/>
      <c r="C32" s="52"/>
      <c r="D32" s="52"/>
      <c r="E32" s="10"/>
      <c r="F32" s="52"/>
      <c r="G32" s="52"/>
      <c r="H32" s="12"/>
      <c r="I32" s="11"/>
      <c r="J32" s="52"/>
      <c r="K32" s="52"/>
    </row>
    <row r="33" spans="1:11" x14ac:dyDescent="0.3">
      <c r="A33" s="52"/>
      <c r="B33" s="18"/>
      <c r="C33" s="18"/>
      <c r="D33" s="18"/>
      <c r="E33" s="18"/>
      <c r="F33" s="18"/>
      <c r="G33" s="18"/>
      <c r="H33" s="12"/>
      <c r="I33" s="19"/>
      <c r="J33" s="19"/>
      <c r="K33" s="52"/>
    </row>
    <row r="34" spans="1:11" x14ac:dyDescent="0.3">
      <c r="A34" s="52"/>
      <c r="B34" s="20"/>
      <c r="C34" s="20"/>
      <c r="D34" s="20"/>
      <c r="E34" s="20"/>
      <c r="F34" s="20"/>
      <c r="G34" s="20"/>
      <c r="H34" s="12"/>
      <c r="I34" s="21"/>
      <c r="J34" s="21"/>
      <c r="K34" s="21"/>
    </row>
    <row r="35" spans="1:11" x14ac:dyDescent="0.3">
      <c r="B35" s="18"/>
      <c r="C35" s="18"/>
      <c r="D35" s="18"/>
      <c r="E35" s="18"/>
      <c r="F35" s="18"/>
      <c r="G35" s="18"/>
      <c r="H35" s="12"/>
      <c r="I35" s="19"/>
      <c r="J35" s="19"/>
      <c r="K35" s="19"/>
    </row>
    <row r="36" spans="1:11" x14ac:dyDescent="0.3">
      <c r="B36" s="18"/>
      <c r="C36" s="18"/>
      <c r="D36" s="18"/>
      <c r="E36" s="18"/>
      <c r="F36" s="18"/>
      <c r="G36" s="18"/>
      <c r="H36" s="12"/>
      <c r="I36" s="19"/>
      <c r="J36" s="19"/>
      <c r="K36" s="19"/>
    </row>
    <row r="37" spans="1:11" x14ac:dyDescent="0.3">
      <c r="B37" s="52"/>
      <c r="C37" s="52"/>
      <c r="D37" s="52"/>
      <c r="E37" s="52"/>
      <c r="F37" s="52"/>
      <c r="G37" s="52"/>
      <c r="H37" s="12"/>
      <c r="I37" s="52"/>
      <c r="J37" s="52"/>
      <c r="K37" s="52"/>
    </row>
    <row r="38" spans="1:11" x14ac:dyDescent="0.3">
      <c r="B38" s="52"/>
      <c r="C38" s="52"/>
      <c r="D38" s="52"/>
      <c r="E38" s="52"/>
      <c r="F38" s="52"/>
      <c r="G38" s="52"/>
      <c r="H38" s="12"/>
      <c r="I38" s="52"/>
      <c r="J38" s="52"/>
      <c r="K38" s="52"/>
    </row>
    <row r="39" spans="1:11" x14ac:dyDescent="0.3">
      <c r="B39" s="52"/>
      <c r="C39" s="52"/>
      <c r="D39" s="52"/>
      <c r="E39" s="52"/>
      <c r="F39" s="52"/>
      <c r="G39" s="52"/>
      <c r="H39" s="12"/>
      <c r="I39" s="52"/>
      <c r="J39" s="52"/>
      <c r="K39" s="52"/>
    </row>
    <row r="40" spans="1:11" x14ac:dyDescent="0.3">
      <c r="B40" s="52"/>
      <c r="C40" s="52"/>
      <c r="D40" s="52"/>
      <c r="E40" s="52"/>
      <c r="F40" s="52"/>
      <c r="G40" s="52"/>
      <c r="H40" s="12"/>
      <c r="I40" s="52"/>
      <c r="J40" s="52"/>
      <c r="K40" s="52"/>
    </row>
    <row r="41" spans="1:11" x14ac:dyDescent="0.3">
      <c r="B41" s="52"/>
      <c r="C41" s="52"/>
      <c r="D41" s="52"/>
      <c r="E41" s="52"/>
      <c r="F41" s="52"/>
      <c r="G41" s="52"/>
      <c r="H41" s="12"/>
      <c r="I41" s="52"/>
      <c r="J41" s="52"/>
      <c r="K41" s="52"/>
    </row>
    <row r="42" spans="1:11" x14ac:dyDescent="0.3">
      <c r="B42" s="52"/>
      <c r="C42" s="52"/>
      <c r="D42" s="52"/>
      <c r="E42" s="52"/>
      <c r="F42" s="52"/>
      <c r="G42" s="52"/>
      <c r="H42" s="12"/>
      <c r="I42" s="52"/>
      <c r="J42" s="52"/>
      <c r="K42" s="52"/>
    </row>
    <row r="43" spans="1:11" x14ac:dyDescent="0.3">
      <c r="B43" s="52"/>
      <c r="C43" s="52"/>
      <c r="D43" s="52"/>
      <c r="E43" s="52"/>
      <c r="F43" s="52"/>
      <c r="G43" s="52"/>
      <c r="H43" s="12"/>
      <c r="I43" s="52"/>
      <c r="J43" s="52"/>
      <c r="K43" s="52"/>
    </row>
    <row r="44" spans="1:11" x14ac:dyDescent="0.3">
      <c r="B44" s="52"/>
      <c r="C44" s="52"/>
      <c r="D44" s="52"/>
      <c r="E44" s="52"/>
      <c r="F44" s="52"/>
      <c r="G44" s="52"/>
      <c r="H44" s="12"/>
      <c r="I44" s="52"/>
      <c r="J44" s="52"/>
      <c r="K44" s="52"/>
    </row>
    <row r="45" spans="1:11" x14ac:dyDescent="0.3">
      <c r="B45" s="52"/>
      <c r="C45" s="52"/>
      <c r="D45" s="52"/>
      <c r="E45" s="52"/>
      <c r="F45" s="52"/>
      <c r="G45" s="52"/>
      <c r="H45" s="12"/>
      <c r="I45" s="52"/>
      <c r="J45" s="52"/>
      <c r="K45" s="52"/>
    </row>
    <row r="46" spans="1:11" x14ac:dyDescent="0.3">
      <c r="B46" s="52"/>
      <c r="C46" s="52"/>
      <c r="D46" s="52"/>
      <c r="E46" s="52"/>
      <c r="F46" s="52"/>
      <c r="G46" s="52"/>
      <c r="H46" s="12"/>
      <c r="I46" s="52"/>
      <c r="J46" s="52"/>
      <c r="K46" s="52"/>
    </row>
    <row r="47" spans="1:11" x14ac:dyDescent="0.3">
      <c r="B47" s="52"/>
      <c r="C47" s="52"/>
      <c r="D47" s="52"/>
      <c r="E47" s="52"/>
      <c r="F47" s="52"/>
      <c r="G47" s="52"/>
      <c r="H47" s="12"/>
      <c r="I47" s="52"/>
      <c r="J47" s="52"/>
      <c r="K47" s="52"/>
    </row>
    <row r="48" spans="1:11" x14ac:dyDescent="0.3">
      <c r="B48" s="52"/>
      <c r="C48" s="52"/>
      <c r="D48" s="52"/>
      <c r="E48" s="52"/>
      <c r="F48" s="52"/>
      <c r="G48" s="52"/>
      <c r="H48" s="12"/>
      <c r="I48" s="52"/>
      <c r="J48" s="52"/>
      <c r="K48" s="52"/>
    </row>
    <row r="49" spans="2:11" x14ac:dyDescent="0.3">
      <c r="B49" s="52"/>
      <c r="C49" s="52"/>
      <c r="D49" s="52"/>
      <c r="E49" s="52"/>
      <c r="F49" s="52"/>
      <c r="G49" s="52"/>
      <c r="H49" s="12"/>
      <c r="I49" s="52"/>
      <c r="J49" s="52"/>
      <c r="K49" s="52"/>
    </row>
    <row r="50" spans="2:11" x14ac:dyDescent="0.3">
      <c r="B50" s="52"/>
      <c r="C50" s="52"/>
      <c r="D50" s="52"/>
      <c r="E50" s="52"/>
      <c r="F50" s="52"/>
      <c r="G50" s="52"/>
      <c r="H50" s="12"/>
      <c r="I50" s="52"/>
      <c r="J50" s="52"/>
      <c r="K50" s="52"/>
    </row>
    <row r="51" spans="2:11" x14ac:dyDescent="0.3">
      <c r="H51" s="12"/>
    </row>
    <row r="52" spans="2:11" x14ac:dyDescent="0.3">
      <c r="H52" s="12"/>
    </row>
    <row r="53" spans="2:11" x14ac:dyDescent="0.3">
      <c r="H53" s="12"/>
    </row>
    <row r="54" spans="2:11" x14ac:dyDescent="0.3">
      <c r="H54" s="12"/>
    </row>
  </sheetData>
  <mergeCells count="3">
    <mergeCell ref="A1:K1"/>
    <mergeCell ref="A2:K2"/>
    <mergeCell ref="A3:K3"/>
  </mergeCells>
  <pageMargins left="0.98425196850393704" right="0.19685039370078741" top="0.78740157480314965" bottom="0.23" header="0.31496062992125984" footer="0.16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1" sqref="C11"/>
    </sheetView>
  </sheetViews>
  <sheetFormatPr defaultRowHeight="14.25" x14ac:dyDescent="0.2"/>
  <cols>
    <col min="1" max="1" width="10.5" customWidth="1"/>
    <col min="2" max="2" width="38.875" customWidth="1"/>
    <col min="3" max="3" width="13.625" customWidth="1"/>
    <col min="4" max="4" width="2.875" customWidth="1"/>
    <col min="5" max="5" width="13.625" customWidth="1"/>
  </cols>
  <sheetData>
    <row r="1" spans="1:6" ht="21" x14ac:dyDescent="0.35">
      <c r="A1" s="235" t="s">
        <v>141</v>
      </c>
      <c r="B1" s="235"/>
      <c r="C1" s="235"/>
      <c r="D1" s="235"/>
      <c r="E1" s="235"/>
      <c r="F1" s="235"/>
    </row>
    <row r="2" spans="1:6" ht="21" x14ac:dyDescent="0.35">
      <c r="A2" s="235" t="s">
        <v>24</v>
      </c>
      <c r="B2" s="235"/>
      <c r="C2" s="235"/>
      <c r="D2" s="235"/>
      <c r="E2" s="235"/>
      <c r="F2" s="235"/>
    </row>
    <row r="3" spans="1:6" ht="21" x14ac:dyDescent="0.35">
      <c r="A3" s="235" t="s">
        <v>27</v>
      </c>
      <c r="B3" s="235"/>
      <c r="C3" s="235"/>
      <c r="D3" s="235"/>
      <c r="E3" s="235"/>
      <c r="F3" s="235"/>
    </row>
    <row r="5" spans="1:6" ht="21" x14ac:dyDescent="0.35">
      <c r="A5" s="40" t="s">
        <v>31</v>
      </c>
      <c r="B5" s="74"/>
      <c r="C5" s="42">
        <v>2561</v>
      </c>
      <c r="D5" s="42"/>
      <c r="E5" s="42">
        <v>2560</v>
      </c>
    </row>
    <row r="6" spans="1:6" ht="21" x14ac:dyDescent="0.35">
      <c r="A6" s="74"/>
      <c r="B6" s="39" t="s">
        <v>162</v>
      </c>
      <c r="C6" s="75">
        <v>1382300</v>
      </c>
      <c r="D6" s="73"/>
      <c r="E6" s="76">
        <v>1266630</v>
      </c>
    </row>
    <row r="7" spans="1:6" ht="21" x14ac:dyDescent="0.35">
      <c r="A7" s="74"/>
      <c r="B7" s="39" t="s">
        <v>30</v>
      </c>
      <c r="C7" s="76">
        <v>51219.7</v>
      </c>
      <c r="D7" s="74"/>
      <c r="E7" s="75">
        <v>33618.44</v>
      </c>
    </row>
    <row r="8" spans="1:6" ht="21" x14ac:dyDescent="0.35">
      <c r="A8" s="74"/>
      <c r="B8" s="39" t="s">
        <v>29</v>
      </c>
      <c r="C8" s="77">
        <v>12216.47</v>
      </c>
      <c r="D8" s="74"/>
      <c r="E8" s="75">
        <v>11742.89</v>
      </c>
    </row>
    <row r="9" spans="1:6" ht="21" x14ac:dyDescent="0.35">
      <c r="A9" s="74"/>
      <c r="B9" s="39" t="s">
        <v>164</v>
      </c>
      <c r="C9" s="77">
        <f>1401377.55+10430</f>
        <v>1411807.55</v>
      </c>
      <c r="D9" s="74"/>
      <c r="E9" s="75">
        <v>1396130.01</v>
      </c>
    </row>
    <row r="10" spans="1:6" ht="21" x14ac:dyDescent="0.35">
      <c r="A10" s="74"/>
      <c r="B10" s="39" t="s">
        <v>163</v>
      </c>
      <c r="C10" s="77">
        <v>55445</v>
      </c>
      <c r="D10" s="74"/>
      <c r="E10" s="75">
        <v>33353</v>
      </c>
    </row>
    <row r="11" spans="1:6" ht="21" x14ac:dyDescent="0.35">
      <c r="A11" s="74"/>
      <c r="B11" s="39" t="s">
        <v>165</v>
      </c>
      <c r="C11" s="77">
        <v>815</v>
      </c>
      <c r="D11" s="74"/>
      <c r="E11" s="75">
        <v>815</v>
      </c>
    </row>
    <row r="12" spans="1:6" ht="21" x14ac:dyDescent="0.35">
      <c r="A12" s="74"/>
      <c r="B12" s="78" t="s">
        <v>322</v>
      </c>
      <c r="C12" s="79">
        <v>110040</v>
      </c>
      <c r="D12" s="74"/>
      <c r="E12" s="75">
        <v>110040</v>
      </c>
    </row>
    <row r="13" spans="1:6" ht="21" x14ac:dyDescent="0.35">
      <c r="A13" s="74"/>
      <c r="B13" s="78" t="s">
        <v>324</v>
      </c>
      <c r="C13" s="79">
        <v>136190</v>
      </c>
      <c r="D13" s="74"/>
      <c r="E13" s="75">
        <v>136190</v>
      </c>
    </row>
    <row r="14" spans="1:6" ht="21" x14ac:dyDescent="0.35">
      <c r="A14" s="74"/>
      <c r="B14" s="78" t="s">
        <v>323</v>
      </c>
      <c r="C14" s="67">
        <v>188193</v>
      </c>
      <c r="D14" s="74"/>
      <c r="E14" s="80">
        <v>188193</v>
      </c>
    </row>
    <row r="15" spans="1:6" s="26" customFormat="1" ht="21" x14ac:dyDescent="0.35">
      <c r="A15" s="74"/>
      <c r="B15" s="78" t="s">
        <v>325</v>
      </c>
      <c r="C15" s="76">
        <v>487500</v>
      </c>
      <c r="D15" s="74"/>
      <c r="E15" s="80">
        <v>487500</v>
      </c>
    </row>
    <row r="16" spans="1:6" s="26" customFormat="1" ht="21" x14ac:dyDescent="0.35">
      <c r="A16" s="74"/>
      <c r="B16" s="78" t="s">
        <v>326</v>
      </c>
      <c r="C16" s="81">
        <v>52700</v>
      </c>
      <c r="D16" s="74"/>
      <c r="E16" s="82">
        <v>52700</v>
      </c>
    </row>
    <row r="17" spans="1:5" ht="21.75" thickBot="1" x14ac:dyDescent="0.4">
      <c r="A17" s="74"/>
      <c r="B17" s="40" t="s">
        <v>26</v>
      </c>
      <c r="C17" s="83">
        <f>SUM(C6:C16)</f>
        <v>3888426.7199999997</v>
      </c>
      <c r="D17" s="74"/>
      <c r="E17" s="83">
        <f>SUM(E6:E16)</f>
        <v>3716912.34</v>
      </c>
    </row>
    <row r="18" spans="1:5" ht="21.75" thickTop="1" x14ac:dyDescent="0.35">
      <c r="A18" s="74"/>
      <c r="B18" s="74"/>
      <c r="C18" s="39"/>
      <c r="D18" s="74"/>
      <c r="E18" s="74"/>
    </row>
  </sheetData>
  <mergeCells count="3">
    <mergeCell ref="A1:F1"/>
    <mergeCell ref="A2:F2"/>
    <mergeCell ref="A3:F3"/>
  </mergeCells>
  <pageMargins left="0.98425196850393704" right="0.23" top="0.78740157480314965" bottom="0.74803149606299213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workbookViewId="0">
      <selection activeCell="F20" sqref="F20"/>
    </sheetView>
  </sheetViews>
  <sheetFormatPr defaultRowHeight="18.75" x14ac:dyDescent="0.3"/>
  <cols>
    <col min="1" max="1" width="52.625" style="31" customWidth="1"/>
    <col min="2" max="2" width="13.75" style="31" bestFit="1" customWidth="1"/>
    <col min="3" max="3" width="13.75" style="31" customWidth="1"/>
    <col min="4" max="4" width="2.25" style="31" customWidth="1"/>
    <col min="5" max="5" width="14.375" style="31" customWidth="1"/>
    <col min="6" max="6" width="13.25" style="31" customWidth="1"/>
    <col min="7" max="7" width="13.625" style="31" customWidth="1"/>
    <col min="8" max="8" width="2.125" style="31" customWidth="1"/>
    <col min="9" max="9" width="14.625" style="31" customWidth="1"/>
    <col min="10" max="10" width="9" style="31"/>
    <col min="11" max="11" width="10.875" style="31" bestFit="1" customWidth="1"/>
    <col min="12" max="12" width="9.625" style="31" bestFit="1" customWidth="1"/>
    <col min="13" max="16384" width="9" style="31"/>
  </cols>
  <sheetData>
    <row r="1" spans="1:9" ht="21" x14ac:dyDescent="0.35">
      <c r="A1" s="235" t="s">
        <v>141</v>
      </c>
      <c r="B1" s="235"/>
      <c r="C1" s="235"/>
      <c r="D1" s="235"/>
      <c r="E1" s="235"/>
      <c r="F1" s="235"/>
      <c r="G1" s="235"/>
      <c r="H1" s="235"/>
      <c r="I1" s="235"/>
    </row>
    <row r="2" spans="1:9" ht="21" x14ac:dyDescent="0.35">
      <c r="A2" s="235" t="s">
        <v>24</v>
      </c>
      <c r="B2" s="235"/>
      <c r="C2" s="235"/>
      <c r="D2" s="235"/>
      <c r="E2" s="235"/>
      <c r="F2" s="235"/>
      <c r="G2" s="235"/>
      <c r="H2" s="235"/>
      <c r="I2" s="235"/>
    </row>
    <row r="3" spans="1:9" ht="21" x14ac:dyDescent="0.35">
      <c r="A3" s="235" t="s">
        <v>32</v>
      </c>
      <c r="B3" s="235"/>
      <c r="C3" s="235"/>
      <c r="D3" s="235"/>
      <c r="E3" s="235"/>
      <c r="F3" s="235"/>
      <c r="G3" s="235"/>
      <c r="H3" s="235"/>
      <c r="I3" s="235"/>
    </row>
    <row r="5" spans="1:9" ht="21" x14ac:dyDescent="0.35">
      <c r="A5" s="40" t="s">
        <v>34</v>
      </c>
      <c r="B5" s="32"/>
      <c r="C5" s="32"/>
      <c r="D5" s="32"/>
      <c r="E5" s="32"/>
      <c r="F5" s="32"/>
      <c r="G5" s="32"/>
      <c r="H5" s="32"/>
      <c r="I5" s="32"/>
    </row>
    <row r="6" spans="1:9" ht="21" x14ac:dyDescent="0.35">
      <c r="A6" s="32"/>
      <c r="B6" s="237">
        <v>2561</v>
      </c>
      <c r="C6" s="237"/>
      <c r="D6" s="237"/>
      <c r="E6" s="237"/>
      <c r="F6" s="241">
        <v>2560</v>
      </c>
      <c r="G6" s="242"/>
      <c r="H6" s="242"/>
      <c r="I6" s="243"/>
    </row>
    <row r="7" spans="1:9" ht="21" x14ac:dyDescent="0.35">
      <c r="A7" s="135" t="s">
        <v>35</v>
      </c>
      <c r="B7" s="75"/>
      <c r="C7" s="75"/>
      <c r="D7" s="75"/>
      <c r="E7" s="136">
        <v>24103731.469999999</v>
      </c>
      <c r="F7" s="75"/>
      <c r="G7" s="75"/>
      <c r="H7" s="75"/>
      <c r="I7" s="136">
        <v>22761422.100000001</v>
      </c>
    </row>
    <row r="8" spans="1:9" ht="21" x14ac:dyDescent="0.35">
      <c r="A8" s="137" t="s">
        <v>135</v>
      </c>
      <c r="B8" s="75">
        <v>12282542.710000001</v>
      </c>
      <c r="C8" s="75"/>
      <c r="D8" s="75"/>
      <c r="E8" s="136"/>
      <c r="F8" s="75">
        <v>17638130.280000001</v>
      </c>
      <c r="G8" s="75"/>
      <c r="H8" s="75"/>
      <c r="I8" s="136"/>
    </row>
    <row r="9" spans="1:9" ht="21" x14ac:dyDescent="0.35">
      <c r="A9" s="137" t="s">
        <v>133</v>
      </c>
      <c r="B9" s="75"/>
      <c r="C9" s="75"/>
      <c r="D9" s="75"/>
      <c r="E9" s="136"/>
      <c r="F9" s="75"/>
      <c r="G9" s="75"/>
      <c r="H9" s="75"/>
      <c r="I9" s="136"/>
    </row>
    <row r="10" spans="1:9" ht="23.25" x14ac:dyDescent="0.5">
      <c r="A10" s="137" t="s">
        <v>134</v>
      </c>
      <c r="B10" s="155">
        <v>3070635.68</v>
      </c>
      <c r="C10" s="75"/>
      <c r="D10" s="75"/>
      <c r="E10" s="136"/>
      <c r="F10" s="158">
        <v>4409532.57</v>
      </c>
      <c r="G10" s="75"/>
      <c r="H10" s="75"/>
      <c r="I10" s="136"/>
    </row>
    <row r="11" spans="1:9" ht="21" x14ac:dyDescent="0.35">
      <c r="A11" s="137" t="s">
        <v>125</v>
      </c>
      <c r="B11" s="75"/>
      <c r="C11" s="75">
        <f>+B8-B10</f>
        <v>9211907.0300000012</v>
      </c>
      <c r="D11" s="75"/>
      <c r="E11" s="136"/>
      <c r="F11" s="75"/>
      <c r="G11" s="75">
        <f>+F8-F10</f>
        <v>13228597.710000001</v>
      </c>
      <c r="H11" s="75"/>
      <c r="I11" s="136"/>
    </row>
    <row r="12" spans="1:9" ht="21" x14ac:dyDescent="0.35">
      <c r="A12" s="138" t="s">
        <v>166</v>
      </c>
      <c r="C12" s="75"/>
      <c r="D12" s="75"/>
      <c r="E12" s="136"/>
      <c r="F12" s="75"/>
      <c r="G12" s="75">
        <v>8000</v>
      </c>
      <c r="H12" s="139"/>
      <c r="I12" s="136"/>
    </row>
    <row r="13" spans="1:9" ht="21" x14ac:dyDescent="0.35">
      <c r="A13" s="138" t="s">
        <v>167</v>
      </c>
      <c r="C13" s="75"/>
      <c r="D13" s="75"/>
      <c r="E13" s="136"/>
      <c r="F13" s="75"/>
      <c r="G13" s="75">
        <v>149385</v>
      </c>
      <c r="H13" s="139"/>
      <c r="I13" s="136"/>
    </row>
    <row r="14" spans="1:9" ht="21" x14ac:dyDescent="0.35">
      <c r="A14" s="138" t="s">
        <v>16</v>
      </c>
      <c r="C14" s="75"/>
      <c r="D14" s="75"/>
      <c r="E14" s="136"/>
      <c r="F14" s="75"/>
      <c r="G14" s="75">
        <v>632363</v>
      </c>
      <c r="H14" s="139"/>
      <c r="I14" s="136"/>
    </row>
    <row r="15" spans="1:9" ht="21" x14ac:dyDescent="0.35">
      <c r="A15" s="138" t="s">
        <v>168</v>
      </c>
      <c r="C15" s="139"/>
      <c r="D15" s="139"/>
      <c r="E15" s="136"/>
      <c r="F15" s="75"/>
      <c r="G15" s="75">
        <v>30064.23</v>
      </c>
      <c r="H15" s="75"/>
      <c r="I15" s="136"/>
    </row>
    <row r="16" spans="1:9" ht="21" x14ac:dyDescent="0.35">
      <c r="A16" s="138" t="s">
        <v>169</v>
      </c>
      <c r="C16" s="75">
        <v>3000</v>
      </c>
      <c r="D16" s="75"/>
      <c r="E16" s="136"/>
      <c r="F16" s="75"/>
      <c r="G16" s="75"/>
      <c r="H16" s="75"/>
      <c r="I16" s="136"/>
    </row>
    <row r="17" spans="1:12" ht="21" x14ac:dyDescent="0.35">
      <c r="A17" s="137" t="s">
        <v>126</v>
      </c>
      <c r="B17" s="140"/>
      <c r="C17" s="156">
        <v>-14533100</v>
      </c>
      <c r="D17" s="156"/>
      <c r="E17" s="141"/>
      <c r="F17" s="140"/>
      <c r="G17" s="156">
        <v>-12706100</v>
      </c>
      <c r="H17" s="156"/>
      <c r="I17" s="141"/>
    </row>
    <row r="18" spans="1:12" ht="21" x14ac:dyDescent="0.35">
      <c r="A18" s="137" t="s">
        <v>195</v>
      </c>
      <c r="B18" s="140"/>
      <c r="C18" s="161">
        <v>-10430</v>
      </c>
      <c r="D18" s="156"/>
      <c r="E18" s="159">
        <f>+C18+C17+C16+C15+C14+C13+C12+C11</f>
        <v>-5328622.9699999988</v>
      </c>
      <c r="F18" s="140"/>
      <c r="G18" s="161">
        <v>-0.56999999999999995</v>
      </c>
      <c r="H18" s="160"/>
      <c r="I18" s="159">
        <f>G11+G12+G13+G14+G15+G16+G17+G18</f>
        <v>1342309.3700000013</v>
      </c>
    </row>
    <row r="19" spans="1:12" ht="21.75" thickBot="1" x14ac:dyDescent="0.4">
      <c r="A19" s="143" t="s">
        <v>78</v>
      </c>
      <c r="B19" s="144"/>
      <c r="C19" s="144"/>
      <c r="D19" s="144"/>
      <c r="E19" s="145">
        <f>+E7+E18</f>
        <v>18775108.5</v>
      </c>
      <c r="F19" s="144"/>
      <c r="G19" s="142"/>
      <c r="H19" s="142"/>
      <c r="I19" s="150">
        <f>+I7+I18</f>
        <v>24103731.470000003</v>
      </c>
      <c r="K19" s="28"/>
      <c r="L19" s="164"/>
    </row>
    <row r="20" spans="1:12" ht="21" thickTop="1" x14ac:dyDescent="0.4">
      <c r="A20" s="34"/>
      <c r="B20" s="90"/>
      <c r="C20" s="90"/>
      <c r="D20" s="90"/>
      <c r="E20" s="36"/>
      <c r="F20" s="157"/>
      <c r="G20" s="90"/>
      <c r="H20" s="90"/>
      <c r="I20" s="91"/>
    </row>
    <row r="21" spans="1:12" x14ac:dyDescent="0.3">
      <c r="A21" s="33"/>
      <c r="B21" s="1"/>
      <c r="C21" s="1"/>
      <c r="D21" s="1"/>
      <c r="E21" s="1"/>
      <c r="F21" s="1"/>
      <c r="G21" s="1"/>
      <c r="H21" s="1"/>
      <c r="I21" s="1"/>
    </row>
    <row r="22" spans="1:12" ht="21" x14ac:dyDescent="0.35">
      <c r="A22" s="40" t="s">
        <v>36</v>
      </c>
      <c r="B22" s="117"/>
      <c r="C22" s="127">
        <v>2561</v>
      </c>
      <c r="D22" s="127"/>
      <c r="E22" s="117"/>
      <c r="F22" s="127"/>
      <c r="G22" s="127">
        <v>2560</v>
      </c>
      <c r="H22" s="127"/>
      <c r="I22" s="40"/>
    </row>
    <row r="23" spans="1:12" ht="21" x14ac:dyDescent="0.35">
      <c r="A23" s="39" t="s">
        <v>76</v>
      </c>
      <c r="B23" s="67"/>
      <c r="C23" s="67">
        <v>5740.58</v>
      </c>
      <c r="D23" s="67"/>
      <c r="E23" s="139"/>
      <c r="F23" s="67"/>
      <c r="G23" s="139">
        <v>0</v>
      </c>
      <c r="H23" s="139"/>
      <c r="I23" s="39"/>
    </row>
    <row r="24" spans="1:12" ht="21" x14ac:dyDescent="0.35">
      <c r="A24" s="39" t="s">
        <v>77</v>
      </c>
      <c r="B24" s="67"/>
      <c r="C24" s="233">
        <v>0</v>
      </c>
      <c r="D24" s="67"/>
      <c r="E24" s="139"/>
      <c r="F24" s="67"/>
      <c r="G24" s="67">
        <v>9</v>
      </c>
      <c r="H24" s="139"/>
      <c r="I24" s="39"/>
    </row>
    <row r="25" spans="1:12" ht="21" x14ac:dyDescent="0.35">
      <c r="A25" s="39" t="s">
        <v>140</v>
      </c>
      <c r="B25" s="75"/>
      <c r="C25" s="146">
        <f>+E19-C23-C24</f>
        <v>18769367.920000002</v>
      </c>
      <c r="D25" s="75"/>
      <c r="E25" s="75"/>
      <c r="F25" s="67"/>
      <c r="G25" s="146">
        <f>+I19-G23-G24</f>
        <v>24103722.470000003</v>
      </c>
      <c r="H25" s="75"/>
      <c r="I25" s="39"/>
    </row>
    <row r="26" spans="1:12" ht="21.75" thickBot="1" x14ac:dyDescent="0.4">
      <c r="A26" s="39"/>
      <c r="B26" s="148"/>
      <c r="C26" s="147">
        <f>SUM(C23:C25)</f>
        <v>18775108.5</v>
      </c>
      <c r="D26" s="148"/>
      <c r="E26" s="148"/>
      <c r="F26" s="67"/>
      <c r="G26" s="147">
        <f>SUM(G23:G25)</f>
        <v>24103731.470000003</v>
      </c>
      <c r="H26" s="148"/>
      <c r="I26" s="39"/>
    </row>
    <row r="27" spans="1:12" ht="21.75" thickTop="1" x14ac:dyDescent="0.35">
      <c r="A27" s="39"/>
      <c r="B27" s="148"/>
      <c r="C27" s="148"/>
      <c r="D27" s="148"/>
      <c r="E27" s="67"/>
      <c r="F27" s="67"/>
      <c r="G27" s="148"/>
      <c r="H27" s="148"/>
      <c r="I27" s="39"/>
    </row>
    <row r="28" spans="1:12" ht="21" x14ac:dyDescent="0.35">
      <c r="A28" s="39"/>
      <c r="B28" s="148"/>
      <c r="C28" s="162">
        <v>2561</v>
      </c>
      <c r="D28" s="148"/>
      <c r="E28" s="67"/>
      <c r="F28" s="67"/>
      <c r="G28" s="162">
        <v>2560</v>
      </c>
      <c r="H28" s="148"/>
      <c r="I28" s="39"/>
    </row>
    <row r="29" spans="1:12" ht="21" x14ac:dyDescent="0.35">
      <c r="A29" s="39" t="s">
        <v>33</v>
      </c>
      <c r="B29" s="67"/>
      <c r="C29" s="233">
        <v>0</v>
      </c>
      <c r="D29" s="67"/>
      <c r="E29" s="67"/>
      <c r="F29" s="67"/>
      <c r="G29" s="67">
        <v>824000</v>
      </c>
      <c r="H29" s="67"/>
      <c r="I29" s="39"/>
    </row>
    <row r="30" spans="1:12" ht="21" x14ac:dyDescent="0.35">
      <c r="A30" s="149" t="s">
        <v>37</v>
      </c>
      <c r="B30" s="39"/>
      <c r="C30" s="39"/>
      <c r="D30" s="39"/>
      <c r="E30" s="39"/>
      <c r="F30" s="39"/>
      <c r="G30" s="39"/>
      <c r="H30" s="39"/>
      <c r="I30" s="39"/>
    </row>
    <row r="31" spans="1:12" x14ac:dyDescent="0.3">
      <c r="A31" s="33"/>
      <c r="B31" s="1"/>
      <c r="C31" s="1"/>
      <c r="D31" s="1"/>
      <c r="E31" s="1"/>
      <c r="F31" s="1"/>
      <c r="G31" s="1"/>
      <c r="H31" s="1"/>
    </row>
    <row r="32" spans="1:12" x14ac:dyDescent="0.3">
      <c r="A32" s="86"/>
      <c r="B32" s="87"/>
      <c r="C32" s="87"/>
      <c r="D32" s="87"/>
      <c r="E32" s="88"/>
      <c r="F32" s="88"/>
      <c r="G32" s="87"/>
      <c r="H32" s="87"/>
    </row>
    <row r="33" spans="1:8" x14ac:dyDescent="0.3">
      <c r="A33" s="89"/>
      <c r="B33" s="35"/>
      <c r="C33" s="35"/>
      <c r="D33" s="35"/>
      <c r="E33" s="88"/>
      <c r="F33" s="88"/>
      <c r="G33" s="35"/>
      <c r="H33" s="35"/>
    </row>
    <row r="34" spans="1:8" x14ac:dyDescent="0.3">
      <c r="A34" s="89"/>
      <c r="B34" s="88"/>
      <c r="C34" s="88"/>
      <c r="D34" s="88"/>
      <c r="E34" s="88"/>
      <c r="F34" s="88"/>
      <c r="G34" s="88"/>
      <c r="H34" s="88"/>
    </row>
    <row r="35" spans="1:8" x14ac:dyDescent="0.3">
      <c r="B35" s="1"/>
      <c r="C35" s="1"/>
      <c r="D35" s="1"/>
      <c r="E35" s="1"/>
      <c r="F35" s="1"/>
      <c r="G35" s="1"/>
      <c r="H35" s="1"/>
    </row>
  </sheetData>
  <mergeCells count="5">
    <mergeCell ref="A1:I1"/>
    <mergeCell ref="A2:I2"/>
    <mergeCell ref="A3:I3"/>
    <mergeCell ref="B6:E6"/>
    <mergeCell ref="F6:I6"/>
  </mergeCells>
  <pageMargins left="0.98425196850393704" right="0.19685039370078741" top="0.78740157480314965" bottom="0.11811023622047245" header="0.31496062992125984" footer="0.27559055118110237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37" workbookViewId="0">
      <selection activeCell="C54" sqref="C54"/>
    </sheetView>
  </sheetViews>
  <sheetFormatPr defaultRowHeight="15" x14ac:dyDescent="0.25"/>
  <cols>
    <col min="1" max="1" width="15.125" style="1" bestFit="1" customWidth="1"/>
    <col min="2" max="2" width="20" style="1" bestFit="1" customWidth="1"/>
    <col min="3" max="3" width="52.25" style="1" customWidth="1"/>
    <col min="4" max="4" width="13.625" style="1" customWidth="1"/>
    <col min="5" max="5" width="15.75" style="1" bestFit="1" customWidth="1"/>
    <col min="6" max="6" width="15.125" style="1" bestFit="1" customWidth="1"/>
    <col min="7" max="7" width="8.375" style="1" customWidth="1"/>
    <col min="8" max="8" width="10.125" style="1" customWidth="1"/>
    <col min="9" max="255" width="9" style="1"/>
    <col min="256" max="256" width="6" style="1" customWidth="1"/>
    <col min="257" max="257" width="11.125" style="1" customWidth="1"/>
    <col min="258" max="258" width="11.375" style="1" customWidth="1"/>
    <col min="259" max="259" width="26.125" style="1" customWidth="1"/>
    <col min="260" max="260" width="11.75" style="1" customWidth="1"/>
    <col min="261" max="261" width="11.5" style="1" customWidth="1"/>
    <col min="262" max="262" width="11.375" style="1" customWidth="1"/>
    <col min="263" max="263" width="11.75" style="1" customWidth="1"/>
    <col min="264" max="264" width="11.625" style="1" customWidth="1"/>
    <col min="265" max="511" width="9" style="1"/>
    <col min="512" max="512" width="6" style="1" customWidth="1"/>
    <col min="513" max="513" width="11.125" style="1" customWidth="1"/>
    <col min="514" max="514" width="11.375" style="1" customWidth="1"/>
    <col min="515" max="515" width="26.125" style="1" customWidth="1"/>
    <col min="516" max="516" width="11.75" style="1" customWidth="1"/>
    <col min="517" max="517" width="11.5" style="1" customWidth="1"/>
    <col min="518" max="518" width="11.375" style="1" customWidth="1"/>
    <col min="519" max="519" width="11.75" style="1" customWidth="1"/>
    <col min="520" max="520" width="11.625" style="1" customWidth="1"/>
    <col min="521" max="767" width="9" style="1"/>
    <col min="768" max="768" width="6" style="1" customWidth="1"/>
    <col min="769" max="769" width="11.125" style="1" customWidth="1"/>
    <col min="770" max="770" width="11.375" style="1" customWidth="1"/>
    <col min="771" max="771" width="26.125" style="1" customWidth="1"/>
    <col min="772" max="772" width="11.75" style="1" customWidth="1"/>
    <col min="773" max="773" width="11.5" style="1" customWidth="1"/>
    <col min="774" max="774" width="11.375" style="1" customWidth="1"/>
    <col min="775" max="775" width="11.75" style="1" customWidth="1"/>
    <col min="776" max="776" width="11.625" style="1" customWidth="1"/>
    <col min="777" max="1023" width="9" style="1"/>
    <col min="1024" max="1024" width="6" style="1" customWidth="1"/>
    <col min="1025" max="1025" width="11.125" style="1" customWidth="1"/>
    <col min="1026" max="1026" width="11.375" style="1" customWidth="1"/>
    <col min="1027" max="1027" width="26.125" style="1" customWidth="1"/>
    <col min="1028" max="1028" width="11.75" style="1" customWidth="1"/>
    <col min="1029" max="1029" width="11.5" style="1" customWidth="1"/>
    <col min="1030" max="1030" width="11.375" style="1" customWidth="1"/>
    <col min="1031" max="1031" width="11.75" style="1" customWidth="1"/>
    <col min="1032" max="1032" width="11.625" style="1" customWidth="1"/>
    <col min="1033" max="1279" width="9" style="1"/>
    <col min="1280" max="1280" width="6" style="1" customWidth="1"/>
    <col min="1281" max="1281" width="11.125" style="1" customWidth="1"/>
    <col min="1282" max="1282" width="11.375" style="1" customWidth="1"/>
    <col min="1283" max="1283" width="26.125" style="1" customWidth="1"/>
    <col min="1284" max="1284" width="11.75" style="1" customWidth="1"/>
    <col min="1285" max="1285" width="11.5" style="1" customWidth="1"/>
    <col min="1286" max="1286" width="11.375" style="1" customWidth="1"/>
    <col min="1287" max="1287" width="11.75" style="1" customWidth="1"/>
    <col min="1288" max="1288" width="11.625" style="1" customWidth="1"/>
    <col min="1289" max="1535" width="9" style="1"/>
    <col min="1536" max="1536" width="6" style="1" customWidth="1"/>
    <col min="1537" max="1537" width="11.125" style="1" customWidth="1"/>
    <col min="1538" max="1538" width="11.375" style="1" customWidth="1"/>
    <col min="1539" max="1539" width="26.125" style="1" customWidth="1"/>
    <col min="1540" max="1540" width="11.75" style="1" customWidth="1"/>
    <col min="1541" max="1541" width="11.5" style="1" customWidth="1"/>
    <col min="1542" max="1542" width="11.375" style="1" customWidth="1"/>
    <col min="1543" max="1543" width="11.75" style="1" customWidth="1"/>
    <col min="1544" max="1544" width="11.625" style="1" customWidth="1"/>
    <col min="1545" max="1791" width="9" style="1"/>
    <col min="1792" max="1792" width="6" style="1" customWidth="1"/>
    <col min="1793" max="1793" width="11.125" style="1" customWidth="1"/>
    <col min="1794" max="1794" width="11.375" style="1" customWidth="1"/>
    <col min="1795" max="1795" width="26.125" style="1" customWidth="1"/>
    <col min="1796" max="1796" width="11.75" style="1" customWidth="1"/>
    <col min="1797" max="1797" width="11.5" style="1" customWidth="1"/>
    <col min="1798" max="1798" width="11.375" style="1" customWidth="1"/>
    <col min="1799" max="1799" width="11.75" style="1" customWidth="1"/>
    <col min="1800" max="1800" width="11.625" style="1" customWidth="1"/>
    <col min="1801" max="2047" width="9" style="1"/>
    <col min="2048" max="2048" width="6" style="1" customWidth="1"/>
    <col min="2049" max="2049" width="11.125" style="1" customWidth="1"/>
    <col min="2050" max="2050" width="11.375" style="1" customWidth="1"/>
    <col min="2051" max="2051" width="26.125" style="1" customWidth="1"/>
    <col min="2052" max="2052" width="11.75" style="1" customWidth="1"/>
    <col min="2053" max="2053" width="11.5" style="1" customWidth="1"/>
    <col min="2054" max="2054" width="11.375" style="1" customWidth="1"/>
    <col min="2055" max="2055" width="11.75" style="1" customWidth="1"/>
    <col min="2056" max="2056" width="11.625" style="1" customWidth="1"/>
    <col min="2057" max="2303" width="9" style="1"/>
    <col min="2304" max="2304" width="6" style="1" customWidth="1"/>
    <col min="2305" max="2305" width="11.125" style="1" customWidth="1"/>
    <col min="2306" max="2306" width="11.375" style="1" customWidth="1"/>
    <col min="2307" max="2307" width="26.125" style="1" customWidth="1"/>
    <col min="2308" max="2308" width="11.75" style="1" customWidth="1"/>
    <col min="2309" max="2309" width="11.5" style="1" customWidth="1"/>
    <col min="2310" max="2310" width="11.375" style="1" customWidth="1"/>
    <col min="2311" max="2311" width="11.75" style="1" customWidth="1"/>
    <col min="2312" max="2312" width="11.625" style="1" customWidth="1"/>
    <col min="2313" max="2559" width="9" style="1"/>
    <col min="2560" max="2560" width="6" style="1" customWidth="1"/>
    <col min="2561" max="2561" width="11.125" style="1" customWidth="1"/>
    <col min="2562" max="2562" width="11.375" style="1" customWidth="1"/>
    <col min="2563" max="2563" width="26.125" style="1" customWidth="1"/>
    <col min="2564" max="2564" width="11.75" style="1" customWidth="1"/>
    <col min="2565" max="2565" width="11.5" style="1" customWidth="1"/>
    <col min="2566" max="2566" width="11.375" style="1" customWidth="1"/>
    <col min="2567" max="2567" width="11.75" style="1" customWidth="1"/>
    <col min="2568" max="2568" width="11.625" style="1" customWidth="1"/>
    <col min="2569" max="2815" width="9" style="1"/>
    <col min="2816" max="2816" width="6" style="1" customWidth="1"/>
    <col min="2817" max="2817" width="11.125" style="1" customWidth="1"/>
    <col min="2818" max="2818" width="11.375" style="1" customWidth="1"/>
    <col min="2819" max="2819" width="26.125" style="1" customWidth="1"/>
    <col min="2820" max="2820" width="11.75" style="1" customWidth="1"/>
    <col min="2821" max="2821" width="11.5" style="1" customWidth="1"/>
    <col min="2822" max="2822" width="11.375" style="1" customWidth="1"/>
    <col min="2823" max="2823" width="11.75" style="1" customWidth="1"/>
    <col min="2824" max="2824" width="11.625" style="1" customWidth="1"/>
    <col min="2825" max="3071" width="9" style="1"/>
    <col min="3072" max="3072" width="6" style="1" customWidth="1"/>
    <col min="3073" max="3073" width="11.125" style="1" customWidth="1"/>
    <col min="3074" max="3074" width="11.375" style="1" customWidth="1"/>
    <col min="3075" max="3075" width="26.125" style="1" customWidth="1"/>
    <col min="3076" max="3076" width="11.75" style="1" customWidth="1"/>
    <col min="3077" max="3077" width="11.5" style="1" customWidth="1"/>
    <col min="3078" max="3078" width="11.375" style="1" customWidth="1"/>
    <col min="3079" max="3079" width="11.75" style="1" customWidth="1"/>
    <col min="3080" max="3080" width="11.625" style="1" customWidth="1"/>
    <col min="3081" max="3327" width="9" style="1"/>
    <col min="3328" max="3328" width="6" style="1" customWidth="1"/>
    <col min="3329" max="3329" width="11.125" style="1" customWidth="1"/>
    <col min="3330" max="3330" width="11.375" style="1" customWidth="1"/>
    <col min="3331" max="3331" width="26.125" style="1" customWidth="1"/>
    <col min="3332" max="3332" width="11.75" style="1" customWidth="1"/>
    <col min="3333" max="3333" width="11.5" style="1" customWidth="1"/>
    <col min="3334" max="3334" width="11.375" style="1" customWidth="1"/>
    <col min="3335" max="3335" width="11.75" style="1" customWidth="1"/>
    <col min="3336" max="3336" width="11.625" style="1" customWidth="1"/>
    <col min="3337" max="3583" width="9" style="1"/>
    <col min="3584" max="3584" width="6" style="1" customWidth="1"/>
    <col min="3585" max="3585" width="11.125" style="1" customWidth="1"/>
    <col min="3586" max="3586" width="11.375" style="1" customWidth="1"/>
    <col min="3587" max="3587" width="26.125" style="1" customWidth="1"/>
    <col min="3588" max="3588" width="11.75" style="1" customWidth="1"/>
    <col min="3589" max="3589" width="11.5" style="1" customWidth="1"/>
    <col min="3590" max="3590" width="11.375" style="1" customWidth="1"/>
    <col min="3591" max="3591" width="11.75" style="1" customWidth="1"/>
    <col min="3592" max="3592" width="11.625" style="1" customWidth="1"/>
    <col min="3593" max="3839" width="9" style="1"/>
    <col min="3840" max="3840" width="6" style="1" customWidth="1"/>
    <col min="3841" max="3841" width="11.125" style="1" customWidth="1"/>
    <col min="3842" max="3842" width="11.375" style="1" customWidth="1"/>
    <col min="3843" max="3843" width="26.125" style="1" customWidth="1"/>
    <col min="3844" max="3844" width="11.75" style="1" customWidth="1"/>
    <col min="3845" max="3845" width="11.5" style="1" customWidth="1"/>
    <col min="3846" max="3846" width="11.375" style="1" customWidth="1"/>
    <col min="3847" max="3847" width="11.75" style="1" customWidth="1"/>
    <col min="3848" max="3848" width="11.625" style="1" customWidth="1"/>
    <col min="3849" max="4095" width="9" style="1"/>
    <col min="4096" max="4096" width="6" style="1" customWidth="1"/>
    <col min="4097" max="4097" width="11.125" style="1" customWidth="1"/>
    <col min="4098" max="4098" width="11.375" style="1" customWidth="1"/>
    <col min="4099" max="4099" width="26.125" style="1" customWidth="1"/>
    <col min="4100" max="4100" width="11.75" style="1" customWidth="1"/>
    <col min="4101" max="4101" width="11.5" style="1" customWidth="1"/>
    <col min="4102" max="4102" width="11.375" style="1" customWidth="1"/>
    <col min="4103" max="4103" width="11.75" style="1" customWidth="1"/>
    <col min="4104" max="4104" width="11.625" style="1" customWidth="1"/>
    <col min="4105" max="4351" width="9" style="1"/>
    <col min="4352" max="4352" width="6" style="1" customWidth="1"/>
    <col min="4353" max="4353" width="11.125" style="1" customWidth="1"/>
    <col min="4354" max="4354" width="11.375" style="1" customWidth="1"/>
    <col min="4355" max="4355" width="26.125" style="1" customWidth="1"/>
    <col min="4356" max="4356" width="11.75" style="1" customWidth="1"/>
    <col min="4357" max="4357" width="11.5" style="1" customWidth="1"/>
    <col min="4358" max="4358" width="11.375" style="1" customWidth="1"/>
    <col min="4359" max="4359" width="11.75" style="1" customWidth="1"/>
    <col min="4360" max="4360" width="11.625" style="1" customWidth="1"/>
    <col min="4361" max="4607" width="9" style="1"/>
    <col min="4608" max="4608" width="6" style="1" customWidth="1"/>
    <col min="4609" max="4609" width="11.125" style="1" customWidth="1"/>
    <col min="4610" max="4610" width="11.375" style="1" customWidth="1"/>
    <col min="4611" max="4611" width="26.125" style="1" customWidth="1"/>
    <col min="4612" max="4612" width="11.75" style="1" customWidth="1"/>
    <col min="4613" max="4613" width="11.5" style="1" customWidth="1"/>
    <col min="4614" max="4614" width="11.375" style="1" customWidth="1"/>
    <col min="4615" max="4615" width="11.75" style="1" customWidth="1"/>
    <col min="4616" max="4616" width="11.625" style="1" customWidth="1"/>
    <col min="4617" max="4863" width="9" style="1"/>
    <col min="4864" max="4864" width="6" style="1" customWidth="1"/>
    <col min="4865" max="4865" width="11.125" style="1" customWidth="1"/>
    <col min="4866" max="4866" width="11.375" style="1" customWidth="1"/>
    <col min="4867" max="4867" width="26.125" style="1" customWidth="1"/>
    <col min="4868" max="4868" width="11.75" style="1" customWidth="1"/>
    <col min="4869" max="4869" width="11.5" style="1" customWidth="1"/>
    <col min="4870" max="4870" width="11.375" style="1" customWidth="1"/>
    <col min="4871" max="4871" width="11.75" style="1" customWidth="1"/>
    <col min="4872" max="4872" width="11.625" style="1" customWidth="1"/>
    <col min="4873" max="5119" width="9" style="1"/>
    <col min="5120" max="5120" width="6" style="1" customWidth="1"/>
    <col min="5121" max="5121" width="11.125" style="1" customWidth="1"/>
    <col min="5122" max="5122" width="11.375" style="1" customWidth="1"/>
    <col min="5123" max="5123" width="26.125" style="1" customWidth="1"/>
    <col min="5124" max="5124" width="11.75" style="1" customWidth="1"/>
    <col min="5125" max="5125" width="11.5" style="1" customWidth="1"/>
    <col min="5126" max="5126" width="11.375" style="1" customWidth="1"/>
    <col min="5127" max="5127" width="11.75" style="1" customWidth="1"/>
    <col min="5128" max="5128" width="11.625" style="1" customWidth="1"/>
    <col min="5129" max="5375" width="9" style="1"/>
    <col min="5376" max="5376" width="6" style="1" customWidth="1"/>
    <col min="5377" max="5377" width="11.125" style="1" customWidth="1"/>
    <col min="5378" max="5378" width="11.375" style="1" customWidth="1"/>
    <col min="5379" max="5379" width="26.125" style="1" customWidth="1"/>
    <col min="5380" max="5380" width="11.75" style="1" customWidth="1"/>
    <col min="5381" max="5381" width="11.5" style="1" customWidth="1"/>
    <col min="5382" max="5382" width="11.375" style="1" customWidth="1"/>
    <col min="5383" max="5383" width="11.75" style="1" customWidth="1"/>
    <col min="5384" max="5384" width="11.625" style="1" customWidth="1"/>
    <col min="5385" max="5631" width="9" style="1"/>
    <col min="5632" max="5632" width="6" style="1" customWidth="1"/>
    <col min="5633" max="5633" width="11.125" style="1" customWidth="1"/>
    <col min="5634" max="5634" width="11.375" style="1" customWidth="1"/>
    <col min="5635" max="5635" width="26.125" style="1" customWidth="1"/>
    <col min="5636" max="5636" width="11.75" style="1" customWidth="1"/>
    <col min="5637" max="5637" width="11.5" style="1" customWidth="1"/>
    <col min="5638" max="5638" width="11.375" style="1" customWidth="1"/>
    <col min="5639" max="5639" width="11.75" style="1" customWidth="1"/>
    <col min="5640" max="5640" width="11.625" style="1" customWidth="1"/>
    <col min="5641" max="5887" width="9" style="1"/>
    <col min="5888" max="5888" width="6" style="1" customWidth="1"/>
    <col min="5889" max="5889" width="11.125" style="1" customWidth="1"/>
    <col min="5890" max="5890" width="11.375" style="1" customWidth="1"/>
    <col min="5891" max="5891" width="26.125" style="1" customWidth="1"/>
    <col min="5892" max="5892" width="11.75" style="1" customWidth="1"/>
    <col min="5893" max="5893" width="11.5" style="1" customWidth="1"/>
    <col min="5894" max="5894" width="11.375" style="1" customWidth="1"/>
    <col min="5895" max="5895" width="11.75" style="1" customWidth="1"/>
    <col min="5896" max="5896" width="11.625" style="1" customWidth="1"/>
    <col min="5897" max="6143" width="9" style="1"/>
    <col min="6144" max="6144" width="6" style="1" customWidth="1"/>
    <col min="6145" max="6145" width="11.125" style="1" customWidth="1"/>
    <col min="6146" max="6146" width="11.375" style="1" customWidth="1"/>
    <col min="6147" max="6147" width="26.125" style="1" customWidth="1"/>
    <col min="6148" max="6148" width="11.75" style="1" customWidth="1"/>
    <col min="6149" max="6149" width="11.5" style="1" customWidth="1"/>
    <col min="6150" max="6150" width="11.375" style="1" customWidth="1"/>
    <col min="6151" max="6151" width="11.75" style="1" customWidth="1"/>
    <col min="6152" max="6152" width="11.625" style="1" customWidth="1"/>
    <col min="6153" max="6399" width="9" style="1"/>
    <col min="6400" max="6400" width="6" style="1" customWidth="1"/>
    <col min="6401" max="6401" width="11.125" style="1" customWidth="1"/>
    <col min="6402" max="6402" width="11.375" style="1" customWidth="1"/>
    <col min="6403" max="6403" width="26.125" style="1" customWidth="1"/>
    <col min="6404" max="6404" width="11.75" style="1" customWidth="1"/>
    <col min="6405" max="6405" width="11.5" style="1" customWidth="1"/>
    <col min="6406" max="6406" width="11.375" style="1" customWidth="1"/>
    <col min="6407" max="6407" width="11.75" style="1" customWidth="1"/>
    <col min="6408" max="6408" width="11.625" style="1" customWidth="1"/>
    <col min="6409" max="6655" width="9" style="1"/>
    <col min="6656" max="6656" width="6" style="1" customWidth="1"/>
    <col min="6657" max="6657" width="11.125" style="1" customWidth="1"/>
    <col min="6658" max="6658" width="11.375" style="1" customWidth="1"/>
    <col min="6659" max="6659" width="26.125" style="1" customWidth="1"/>
    <col min="6660" max="6660" width="11.75" style="1" customWidth="1"/>
    <col min="6661" max="6661" width="11.5" style="1" customWidth="1"/>
    <col min="6662" max="6662" width="11.375" style="1" customWidth="1"/>
    <col min="6663" max="6663" width="11.75" style="1" customWidth="1"/>
    <col min="6664" max="6664" width="11.625" style="1" customWidth="1"/>
    <col min="6665" max="6911" width="9" style="1"/>
    <col min="6912" max="6912" width="6" style="1" customWidth="1"/>
    <col min="6913" max="6913" width="11.125" style="1" customWidth="1"/>
    <col min="6914" max="6914" width="11.375" style="1" customWidth="1"/>
    <col min="6915" max="6915" width="26.125" style="1" customWidth="1"/>
    <col min="6916" max="6916" width="11.75" style="1" customWidth="1"/>
    <col min="6917" max="6917" width="11.5" style="1" customWidth="1"/>
    <col min="6918" max="6918" width="11.375" style="1" customWidth="1"/>
    <col min="6919" max="6919" width="11.75" style="1" customWidth="1"/>
    <col min="6920" max="6920" width="11.625" style="1" customWidth="1"/>
    <col min="6921" max="7167" width="9" style="1"/>
    <col min="7168" max="7168" width="6" style="1" customWidth="1"/>
    <col min="7169" max="7169" width="11.125" style="1" customWidth="1"/>
    <col min="7170" max="7170" width="11.375" style="1" customWidth="1"/>
    <col min="7171" max="7171" width="26.125" style="1" customWidth="1"/>
    <col min="7172" max="7172" width="11.75" style="1" customWidth="1"/>
    <col min="7173" max="7173" width="11.5" style="1" customWidth="1"/>
    <col min="7174" max="7174" width="11.375" style="1" customWidth="1"/>
    <col min="7175" max="7175" width="11.75" style="1" customWidth="1"/>
    <col min="7176" max="7176" width="11.625" style="1" customWidth="1"/>
    <col min="7177" max="7423" width="9" style="1"/>
    <col min="7424" max="7424" width="6" style="1" customWidth="1"/>
    <col min="7425" max="7425" width="11.125" style="1" customWidth="1"/>
    <col min="7426" max="7426" width="11.375" style="1" customWidth="1"/>
    <col min="7427" max="7427" width="26.125" style="1" customWidth="1"/>
    <col min="7428" max="7428" width="11.75" style="1" customWidth="1"/>
    <col min="7429" max="7429" width="11.5" style="1" customWidth="1"/>
    <col min="7430" max="7430" width="11.375" style="1" customWidth="1"/>
    <col min="7431" max="7431" width="11.75" style="1" customWidth="1"/>
    <col min="7432" max="7432" width="11.625" style="1" customWidth="1"/>
    <col min="7433" max="7679" width="9" style="1"/>
    <col min="7680" max="7680" width="6" style="1" customWidth="1"/>
    <col min="7681" max="7681" width="11.125" style="1" customWidth="1"/>
    <col min="7682" max="7682" width="11.375" style="1" customWidth="1"/>
    <col min="7683" max="7683" width="26.125" style="1" customWidth="1"/>
    <col min="7684" max="7684" width="11.75" style="1" customWidth="1"/>
    <col min="7685" max="7685" width="11.5" style="1" customWidth="1"/>
    <col min="7686" max="7686" width="11.375" style="1" customWidth="1"/>
    <col min="7687" max="7687" width="11.75" style="1" customWidth="1"/>
    <col min="7688" max="7688" width="11.625" style="1" customWidth="1"/>
    <col min="7689" max="7935" width="9" style="1"/>
    <col min="7936" max="7936" width="6" style="1" customWidth="1"/>
    <col min="7937" max="7937" width="11.125" style="1" customWidth="1"/>
    <col min="7938" max="7938" width="11.375" style="1" customWidth="1"/>
    <col min="7939" max="7939" width="26.125" style="1" customWidth="1"/>
    <col min="7940" max="7940" width="11.75" style="1" customWidth="1"/>
    <col min="7941" max="7941" width="11.5" style="1" customWidth="1"/>
    <col min="7942" max="7942" width="11.375" style="1" customWidth="1"/>
    <col min="7943" max="7943" width="11.75" style="1" customWidth="1"/>
    <col min="7944" max="7944" width="11.625" style="1" customWidth="1"/>
    <col min="7945" max="8191" width="9" style="1"/>
    <col min="8192" max="8192" width="6" style="1" customWidth="1"/>
    <col min="8193" max="8193" width="11.125" style="1" customWidth="1"/>
    <col min="8194" max="8194" width="11.375" style="1" customWidth="1"/>
    <col min="8195" max="8195" width="26.125" style="1" customWidth="1"/>
    <col min="8196" max="8196" width="11.75" style="1" customWidth="1"/>
    <col min="8197" max="8197" width="11.5" style="1" customWidth="1"/>
    <col min="8198" max="8198" width="11.375" style="1" customWidth="1"/>
    <col min="8199" max="8199" width="11.75" style="1" customWidth="1"/>
    <col min="8200" max="8200" width="11.625" style="1" customWidth="1"/>
    <col min="8201" max="8447" width="9" style="1"/>
    <col min="8448" max="8448" width="6" style="1" customWidth="1"/>
    <col min="8449" max="8449" width="11.125" style="1" customWidth="1"/>
    <col min="8450" max="8450" width="11.375" style="1" customWidth="1"/>
    <col min="8451" max="8451" width="26.125" style="1" customWidth="1"/>
    <col min="8452" max="8452" width="11.75" style="1" customWidth="1"/>
    <col min="8453" max="8453" width="11.5" style="1" customWidth="1"/>
    <col min="8454" max="8454" width="11.375" style="1" customWidth="1"/>
    <col min="8455" max="8455" width="11.75" style="1" customWidth="1"/>
    <col min="8456" max="8456" width="11.625" style="1" customWidth="1"/>
    <col min="8457" max="8703" width="9" style="1"/>
    <col min="8704" max="8704" width="6" style="1" customWidth="1"/>
    <col min="8705" max="8705" width="11.125" style="1" customWidth="1"/>
    <col min="8706" max="8706" width="11.375" style="1" customWidth="1"/>
    <col min="8707" max="8707" width="26.125" style="1" customWidth="1"/>
    <col min="8708" max="8708" width="11.75" style="1" customWidth="1"/>
    <col min="8709" max="8709" width="11.5" style="1" customWidth="1"/>
    <col min="8710" max="8710" width="11.375" style="1" customWidth="1"/>
    <col min="8711" max="8711" width="11.75" style="1" customWidth="1"/>
    <col min="8712" max="8712" width="11.625" style="1" customWidth="1"/>
    <col min="8713" max="8959" width="9" style="1"/>
    <col min="8960" max="8960" width="6" style="1" customWidth="1"/>
    <col min="8961" max="8961" width="11.125" style="1" customWidth="1"/>
    <col min="8962" max="8962" width="11.375" style="1" customWidth="1"/>
    <col min="8963" max="8963" width="26.125" style="1" customWidth="1"/>
    <col min="8964" max="8964" width="11.75" style="1" customWidth="1"/>
    <col min="8965" max="8965" width="11.5" style="1" customWidth="1"/>
    <col min="8966" max="8966" width="11.375" style="1" customWidth="1"/>
    <col min="8967" max="8967" width="11.75" style="1" customWidth="1"/>
    <col min="8968" max="8968" width="11.625" style="1" customWidth="1"/>
    <col min="8969" max="9215" width="9" style="1"/>
    <col min="9216" max="9216" width="6" style="1" customWidth="1"/>
    <col min="9217" max="9217" width="11.125" style="1" customWidth="1"/>
    <col min="9218" max="9218" width="11.375" style="1" customWidth="1"/>
    <col min="9219" max="9219" width="26.125" style="1" customWidth="1"/>
    <col min="9220" max="9220" width="11.75" style="1" customWidth="1"/>
    <col min="9221" max="9221" width="11.5" style="1" customWidth="1"/>
    <col min="9222" max="9222" width="11.375" style="1" customWidth="1"/>
    <col min="9223" max="9223" width="11.75" style="1" customWidth="1"/>
    <col min="9224" max="9224" width="11.625" style="1" customWidth="1"/>
    <col min="9225" max="9471" width="9" style="1"/>
    <col min="9472" max="9472" width="6" style="1" customWidth="1"/>
    <col min="9473" max="9473" width="11.125" style="1" customWidth="1"/>
    <col min="9474" max="9474" width="11.375" style="1" customWidth="1"/>
    <col min="9475" max="9475" width="26.125" style="1" customWidth="1"/>
    <col min="9476" max="9476" width="11.75" style="1" customWidth="1"/>
    <col min="9477" max="9477" width="11.5" style="1" customWidth="1"/>
    <col min="9478" max="9478" width="11.375" style="1" customWidth="1"/>
    <col min="9479" max="9479" width="11.75" style="1" customWidth="1"/>
    <col min="9480" max="9480" width="11.625" style="1" customWidth="1"/>
    <col min="9481" max="9727" width="9" style="1"/>
    <col min="9728" max="9728" width="6" style="1" customWidth="1"/>
    <col min="9729" max="9729" width="11.125" style="1" customWidth="1"/>
    <col min="9730" max="9730" width="11.375" style="1" customWidth="1"/>
    <col min="9731" max="9731" width="26.125" style="1" customWidth="1"/>
    <col min="9732" max="9732" width="11.75" style="1" customWidth="1"/>
    <col min="9733" max="9733" width="11.5" style="1" customWidth="1"/>
    <col min="9734" max="9734" width="11.375" style="1" customWidth="1"/>
    <col min="9735" max="9735" width="11.75" style="1" customWidth="1"/>
    <col min="9736" max="9736" width="11.625" style="1" customWidth="1"/>
    <col min="9737" max="9983" width="9" style="1"/>
    <col min="9984" max="9984" width="6" style="1" customWidth="1"/>
    <col min="9985" max="9985" width="11.125" style="1" customWidth="1"/>
    <col min="9986" max="9986" width="11.375" style="1" customWidth="1"/>
    <col min="9987" max="9987" width="26.125" style="1" customWidth="1"/>
    <col min="9988" max="9988" width="11.75" style="1" customWidth="1"/>
    <col min="9989" max="9989" width="11.5" style="1" customWidth="1"/>
    <col min="9990" max="9990" width="11.375" style="1" customWidth="1"/>
    <col min="9991" max="9991" width="11.75" style="1" customWidth="1"/>
    <col min="9992" max="9992" width="11.625" style="1" customWidth="1"/>
    <col min="9993" max="10239" width="9" style="1"/>
    <col min="10240" max="10240" width="6" style="1" customWidth="1"/>
    <col min="10241" max="10241" width="11.125" style="1" customWidth="1"/>
    <col min="10242" max="10242" width="11.375" style="1" customWidth="1"/>
    <col min="10243" max="10243" width="26.125" style="1" customWidth="1"/>
    <col min="10244" max="10244" width="11.75" style="1" customWidth="1"/>
    <col min="10245" max="10245" width="11.5" style="1" customWidth="1"/>
    <col min="10246" max="10246" width="11.375" style="1" customWidth="1"/>
    <col min="10247" max="10247" width="11.75" style="1" customWidth="1"/>
    <col min="10248" max="10248" width="11.625" style="1" customWidth="1"/>
    <col min="10249" max="10495" width="9" style="1"/>
    <col min="10496" max="10496" width="6" style="1" customWidth="1"/>
    <col min="10497" max="10497" width="11.125" style="1" customWidth="1"/>
    <col min="10498" max="10498" width="11.375" style="1" customWidth="1"/>
    <col min="10499" max="10499" width="26.125" style="1" customWidth="1"/>
    <col min="10500" max="10500" width="11.75" style="1" customWidth="1"/>
    <col min="10501" max="10501" width="11.5" style="1" customWidth="1"/>
    <col min="10502" max="10502" width="11.375" style="1" customWidth="1"/>
    <col min="10503" max="10503" width="11.75" style="1" customWidth="1"/>
    <col min="10504" max="10504" width="11.625" style="1" customWidth="1"/>
    <col min="10505" max="10751" width="9" style="1"/>
    <col min="10752" max="10752" width="6" style="1" customWidth="1"/>
    <col min="10753" max="10753" width="11.125" style="1" customWidth="1"/>
    <col min="10754" max="10754" width="11.375" style="1" customWidth="1"/>
    <col min="10755" max="10755" width="26.125" style="1" customWidth="1"/>
    <col min="10756" max="10756" width="11.75" style="1" customWidth="1"/>
    <col min="10757" max="10757" width="11.5" style="1" customWidth="1"/>
    <col min="10758" max="10758" width="11.375" style="1" customWidth="1"/>
    <col min="10759" max="10759" width="11.75" style="1" customWidth="1"/>
    <col min="10760" max="10760" width="11.625" style="1" customWidth="1"/>
    <col min="10761" max="11007" width="9" style="1"/>
    <col min="11008" max="11008" width="6" style="1" customWidth="1"/>
    <col min="11009" max="11009" width="11.125" style="1" customWidth="1"/>
    <col min="11010" max="11010" width="11.375" style="1" customWidth="1"/>
    <col min="11011" max="11011" width="26.125" style="1" customWidth="1"/>
    <col min="11012" max="11012" width="11.75" style="1" customWidth="1"/>
    <col min="11013" max="11013" width="11.5" style="1" customWidth="1"/>
    <col min="11014" max="11014" width="11.375" style="1" customWidth="1"/>
    <col min="11015" max="11015" width="11.75" style="1" customWidth="1"/>
    <col min="11016" max="11016" width="11.625" style="1" customWidth="1"/>
    <col min="11017" max="11263" width="9" style="1"/>
    <col min="11264" max="11264" width="6" style="1" customWidth="1"/>
    <col min="11265" max="11265" width="11.125" style="1" customWidth="1"/>
    <col min="11266" max="11266" width="11.375" style="1" customWidth="1"/>
    <col min="11267" max="11267" width="26.125" style="1" customWidth="1"/>
    <col min="11268" max="11268" width="11.75" style="1" customWidth="1"/>
    <col min="11269" max="11269" width="11.5" style="1" customWidth="1"/>
    <col min="11270" max="11270" width="11.375" style="1" customWidth="1"/>
    <col min="11271" max="11271" width="11.75" style="1" customWidth="1"/>
    <col min="11272" max="11272" width="11.625" style="1" customWidth="1"/>
    <col min="11273" max="11519" width="9" style="1"/>
    <col min="11520" max="11520" width="6" style="1" customWidth="1"/>
    <col min="11521" max="11521" width="11.125" style="1" customWidth="1"/>
    <col min="11522" max="11522" width="11.375" style="1" customWidth="1"/>
    <col min="11523" max="11523" width="26.125" style="1" customWidth="1"/>
    <col min="11524" max="11524" width="11.75" style="1" customWidth="1"/>
    <col min="11525" max="11525" width="11.5" style="1" customWidth="1"/>
    <col min="11526" max="11526" width="11.375" style="1" customWidth="1"/>
    <col min="11527" max="11527" width="11.75" style="1" customWidth="1"/>
    <col min="11528" max="11528" width="11.625" style="1" customWidth="1"/>
    <col min="11529" max="11775" width="9" style="1"/>
    <col min="11776" max="11776" width="6" style="1" customWidth="1"/>
    <col min="11777" max="11777" width="11.125" style="1" customWidth="1"/>
    <col min="11778" max="11778" width="11.375" style="1" customWidth="1"/>
    <col min="11779" max="11779" width="26.125" style="1" customWidth="1"/>
    <col min="11780" max="11780" width="11.75" style="1" customWidth="1"/>
    <col min="11781" max="11781" width="11.5" style="1" customWidth="1"/>
    <col min="11782" max="11782" width="11.375" style="1" customWidth="1"/>
    <col min="11783" max="11783" width="11.75" style="1" customWidth="1"/>
    <col min="11784" max="11784" width="11.625" style="1" customWidth="1"/>
    <col min="11785" max="12031" width="9" style="1"/>
    <col min="12032" max="12032" width="6" style="1" customWidth="1"/>
    <col min="12033" max="12033" width="11.125" style="1" customWidth="1"/>
    <col min="12034" max="12034" width="11.375" style="1" customWidth="1"/>
    <col min="12035" max="12035" width="26.125" style="1" customWidth="1"/>
    <col min="12036" max="12036" width="11.75" style="1" customWidth="1"/>
    <col min="12037" max="12037" width="11.5" style="1" customWidth="1"/>
    <col min="12038" max="12038" width="11.375" style="1" customWidth="1"/>
    <col min="12039" max="12039" width="11.75" style="1" customWidth="1"/>
    <col min="12040" max="12040" width="11.625" style="1" customWidth="1"/>
    <col min="12041" max="12287" width="9" style="1"/>
    <col min="12288" max="12288" width="6" style="1" customWidth="1"/>
    <col min="12289" max="12289" width="11.125" style="1" customWidth="1"/>
    <col min="12290" max="12290" width="11.375" style="1" customWidth="1"/>
    <col min="12291" max="12291" width="26.125" style="1" customWidth="1"/>
    <col min="12292" max="12292" width="11.75" style="1" customWidth="1"/>
    <col min="12293" max="12293" width="11.5" style="1" customWidth="1"/>
    <col min="12294" max="12294" width="11.375" style="1" customWidth="1"/>
    <col min="12295" max="12295" width="11.75" style="1" customWidth="1"/>
    <col min="12296" max="12296" width="11.625" style="1" customWidth="1"/>
    <col min="12297" max="12543" width="9" style="1"/>
    <col min="12544" max="12544" width="6" style="1" customWidth="1"/>
    <col min="12545" max="12545" width="11.125" style="1" customWidth="1"/>
    <col min="12546" max="12546" width="11.375" style="1" customWidth="1"/>
    <col min="12547" max="12547" width="26.125" style="1" customWidth="1"/>
    <col min="12548" max="12548" width="11.75" style="1" customWidth="1"/>
    <col min="12549" max="12549" width="11.5" style="1" customWidth="1"/>
    <col min="12550" max="12550" width="11.375" style="1" customWidth="1"/>
    <col min="12551" max="12551" width="11.75" style="1" customWidth="1"/>
    <col min="12552" max="12552" width="11.625" style="1" customWidth="1"/>
    <col min="12553" max="12799" width="9" style="1"/>
    <col min="12800" max="12800" width="6" style="1" customWidth="1"/>
    <col min="12801" max="12801" width="11.125" style="1" customWidth="1"/>
    <col min="12802" max="12802" width="11.375" style="1" customWidth="1"/>
    <col min="12803" max="12803" width="26.125" style="1" customWidth="1"/>
    <col min="12804" max="12804" width="11.75" style="1" customWidth="1"/>
    <col min="12805" max="12805" width="11.5" style="1" customWidth="1"/>
    <col min="12806" max="12806" width="11.375" style="1" customWidth="1"/>
    <col min="12807" max="12807" width="11.75" style="1" customWidth="1"/>
    <col min="12808" max="12808" width="11.625" style="1" customWidth="1"/>
    <col min="12809" max="13055" width="9" style="1"/>
    <col min="13056" max="13056" width="6" style="1" customWidth="1"/>
    <col min="13057" max="13057" width="11.125" style="1" customWidth="1"/>
    <col min="13058" max="13058" width="11.375" style="1" customWidth="1"/>
    <col min="13059" max="13059" width="26.125" style="1" customWidth="1"/>
    <col min="13060" max="13060" width="11.75" style="1" customWidth="1"/>
    <col min="13061" max="13061" width="11.5" style="1" customWidth="1"/>
    <col min="13062" max="13062" width="11.375" style="1" customWidth="1"/>
    <col min="13063" max="13063" width="11.75" style="1" customWidth="1"/>
    <col min="13064" max="13064" width="11.625" style="1" customWidth="1"/>
    <col min="13065" max="13311" width="9" style="1"/>
    <col min="13312" max="13312" width="6" style="1" customWidth="1"/>
    <col min="13313" max="13313" width="11.125" style="1" customWidth="1"/>
    <col min="13314" max="13314" width="11.375" style="1" customWidth="1"/>
    <col min="13315" max="13315" width="26.125" style="1" customWidth="1"/>
    <col min="13316" max="13316" width="11.75" style="1" customWidth="1"/>
    <col min="13317" max="13317" width="11.5" style="1" customWidth="1"/>
    <col min="13318" max="13318" width="11.375" style="1" customWidth="1"/>
    <col min="13319" max="13319" width="11.75" style="1" customWidth="1"/>
    <col min="13320" max="13320" width="11.625" style="1" customWidth="1"/>
    <col min="13321" max="13567" width="9" style="1"/>
    <col min="13568" max="13568" width="6" style="1" customWidth="1"/>
    <col min="13569" max="13569" width="11.125" style="1" customWidth="1"/>
    <col min="13570" max="13570" width="11.375" style="1" customWidth="1"/>
    <col min="13571" max="13571" width="26.125" style="1" customWidth="1"/>
    <col min="13572" max="13572" width="11.75" style="1" customWidth="1"/>
    <col min="13573" max="13573" width="11.5" style="1" customWidth="1"/>
    <col min="13574" max="13574" width="11.375" style="1" customWidth="1"/>
    <col min="13575" max="13575" width="11.75" style="1" customWidth="1"/>
    <col min="13576" max="13576" width="11.625" style="1" customWidth="1"/>
    <col min="13577" max="13823" width="9" style="1"/>
    <col min="13824" max="13824" width="6" style="1" customWidth="1"/>
    <col min="13825" max="13825" width="11.125" style="1" customWidth="1"/>
    <col min="13826" max="13826" width="11.375" style="1" customWidth="1"/>
    <col min="13827" max="13827" width="26.125" style="1" customWidth="1"/>
    <col min="13828" max="13828" width="11.75" style="1" customWidth="1"/>
    <col min="13829" max="13829" width="11.5" style="1" customWidth="1"/>
    <col min="13830" max="13830" width="11.375" style="1" customWidth="1"/>
    <col min="13831" max="13831" width="11.75" style="1" customWidth="1"/>
    <col min="13832" max="13832" width="11.625" style="1" customWidth="1"/>
    <col min="13833" max="14079" width="9" style="1"/>
    <col min="14080" max="14080" width="6" style="1" customWidth="1"/>
    <col min="14081" max="14081" width="11.125" style="1" customWidth="1"/>
    <col min="14082" max="14082" width="11.375" style="1" customWidth="1"/>
    <col min="14083" max="14083" width="26.125" style="1" customWidth="1"/>
    <col min="14084" max="14084" width="11.75" style="1" customWidth="1"/>
    <col min="14085" max="14085" width="11.5" style="1" customWidth="1"/>
    <col min="14086" max="14086" width="11.375" style="1" customWidth="1"/>
    <col min="14087" max="14087" width="11.75" style="1" customWidth="1"/>
    <col min="14088" max="14088" width="11.625" style="1" customWidth="1"/>
    <col min="14089" max="14335" width="9" style="1"/>
    <col min="14336" max="14336" width="6" style="1" customWidth="1"/>
    <col min="14337" max="14337" width="11.125" style="1" customWidth="1"/>
    <col min="14338" max="14338" width="11.375" style="1" customWidth="1"/>
    <col min="14339" max="14339" width="26.125" style="1" customWidth="1"/>
    <col min="14340" max="14340" width="11.75" style="1" customWidth="1"/>
    <col min="14341" max="14341" width="11.5" style="1" customWidth="1"/>
    <col min="14342" max="14342" width="11.375" style="1" customWidth="1"/>
    <col min="14343" max="14343" width="11.75" style="1" customWidth="1"/>
    <col min="14344" max="14344" width="11.625" style="1" customWidth="1"/>
    <col min="14345" max="14591" width="9" style="1"/>
    <col min="14592" max="14592" width="6" style="1" customWidth="1"/>
    <col min="14593" max="14593" width="11.125" style="1" customWidth="1"/>
    <col min="14594" max="14594" width="11.375" style="1" customWidth="1"/>
    <col min="14595" max="14595" width="26.125" style="1" customWidth="1"/>
    <col min="14596" max="14596" width="11.75" style="1" customWidth="1"/>
    <col min="14597" max="14597" width="11.5" style="1" customWidth="1"/>
    <col min="14598" max="14598" width="11.375" style="1" customWidth="1"/>
    <col min="14599" max="14599" width="11.75" style="1" customWidth="1"/>
    <col min="14600" max="14600" width="11.625" style="1" customWidth="1"/>
    <col min="14601" max="14847" width="9" style="1"/>
    <col min="14848" max="14848" width="6" style="1" customWidth="1"/>
    <col min="14849" max="14849" width="11.125" style="1" customWidth="1"/>
    <col min="14850" max="14850" width="11.375" style="1" customWidth="1"/>
    <col min="14851" max="14851" width="26.125" style="1" customWidth="1"/>
    <col min="14852" max="14852" width="11.75" style="1" customWidth="1"/>
    <col min="14853" max="14853" width="11.5" style="1" customWidth="1"/>
    <col min="14854" max="14854" width="11.375" style="1" customWidth="1"/>
    <col min="14855" max="14855" width="11.75" style="1" customWidth="1"/>
    <col min="14856" max="14856" width="11.625" style="1" customWidth="1"/>
    <col min="14857" max="15103" width="9" style="1"/>
    <col min="15104" max="15104" width="6" style="1" customWidth="1"/>
    <col min="15105" max="15105" width="11.125" style="1" customWidth="1"/>
    <col min="15106" max="15106" width="11.375" style="1" customWidth="1"/>
    <col min="15107" max="15107" width="26.125" style="1" customWidth="1"/>
    <col min="15108" max="15108" width="11.75" style="1" customWidth="1"/>
    <col min="15109" max="15109" width="11.5" style="1" customWidth="1"/>
    <col min="15110" max="15110" width="11.375" style="1" customWidth="1"/>
    <col min="15111" max="15111" width="11.75" style="1" customWidth="1"/>
    <col min="15112" max="15112" width="11.625" style="1" customWidth="1"/>
    <col min="15113" max="15359" width="9" style="1"/>
    <col min="15360" max="15360" width="6" style="1" customWidth="1"/>
    <col min="15361" max="15361" width="11.125" style="1" customWidth="1"/>
    <col min="15362" max="15362" width="11.375" style="1" customWidth="1"/>
    <col min="15363" max="15363" width="26.125" style="1" customWidth="1"/>
    <col min="15364" max="15364" width="11.75" style="1" customWidth="1"/>
    <col min="15365" max="15365" width="11.5" style="1" customWidth="1"/>
    <col min="15366" max="15366" width="11.375" style="1" customWidth="1"/>
    <col min="15367" max="15367" width="11.75" style="1" customWidth="1"/>
    <col min="15368" max="15368" width="11.625" style="1" customWidth="1"/>
    <col min="15369" max="15615" width="9" style="1"/>
    <col min="15616" max="15616" width="6" style="1" customWidth="1"/>
    <col min="15617" max="15617" width="11.125" style="1" customWidth="1"/>
    <col min="15618" max="15618" width="11.375" style="1" customWidth="1"/>
    <col min="15619" max="15619" width="26.125" style="1" customWidth="1"/>
    <col min="15620" max="15620" width="11.75" style="1" customWidth="1"/>
    <col min="15621" max="15621" width="11.5" style="1" customWidth="1"/>
    <col min="15622" max="15622" width="11.375" style="1" customWidth="1"/>
    <col min="15623" max="15623" width="11.75" style="1" customWidth="1"/>
    <col min="15624" max="15624" width="11.625" style="1" customWidth="1"/>
    <col min="15625" max="15871" width="9" style="1"/>
    <col min="15872" max="15872" width="6" style="1" customWidth="1"/>
    <col min="15873" max="15873" width="11.125" style="1" customWidth="1"/>
    <col min="15874" max="15874" width="11.375" style="1" customWidth="1"/>
    <col min="15875" max="15875" width="26.125" style="1" customWidth="1"/>
    <col min="15876" max="15876" width="11.75" style="1" customWidth="1"/>
    <col min="15877" max="15877" width="11.5" style="1" customWidth="1"/>
    <col min="15878" max="15878" width="11.375" style="1" customWidth="1"/>
    <col min="15879" max="15879" width="11.75" style="1" customWidth="1"/>
    <col min="15880" max="15880" width="11.625" style="1" customWidth="1"/>
    <col min="15881" max="16127" width="9" style="1"/>
    <col min="16128" max="16128" width="6" style="1" customWidth="1"/>
    <col min="16129" max="16129" width="11.125" style="1" customWidth="1"/>
    <col min="16130" max="16130" width="11.375" style="1" customWidth="1"/>
    <col min="16131" max="16131" width="26.125" style="1" customWidth="1"/>
    <col min="16132" max="16132" width="11.75" style="1" customWidth="1"/>
    <col min="16133" max="16133" width="11.5" style="1" customWidth="1"/>
    <col min="16134" max="16134" width="11.375" style="1" customWidth="1"/>
    <col min="16135" max="16135" width="11.75" style="1" customWidth="1"/>
    <col min="16136" max="16136" width="11.625" style="1" customWidth="1"/>
    <col min="16137" max="16384" width="9" style="1"/>
  </cols>
  <sheetData>
    <row r="1" spans="1:14" ht="21" x14ac:dyDescent="0.35">
      <c r="A1" s="254" t="s">
        <v>218</v>
      </c>
      <c r="B1" s="254"/>
      <c r="C1" s="254"/>
      <c r="D1" s="254"/>
      <c r="E1" s="254"/>
      <c r="F1" s="254"/>
      <c r="G1" s="254"/>
      <c r="H1" s="254"/>
      <c r="I1" s="102"/>
      <c r="J1" s="102"/>
      <c r="K1" s="102"/>
      <c r="L1" s="102"/>
      <c r="M1" s="102"/>
      <c r="N1" s="102"/>
    </row>
    <row r="2" spans="1:14" ht="21" x14ac:dyDescent="0.35">
      <c r="A2" s="254" t="s">
        <v>24</v>
      </c>
      <c r="B2" s="254"/>
      <c r="C2" s="254"/>
      <c r="D2" s="254"/>
      <c r="E2" s="254"/>
      <c r="F2" s="254"/>
      <c r="G2" s="254"/>
      <c r="H2" s="254"/>
      <c r="I2" s="102"/>
      <c r="J2" s="102"/>
      <c r="K2" s="102"/>
      <c r="L2" s="102"/>
      <c r="M2" s="102"/>
      <c r="N2" s="102"/>
    </row>
    <row r="3" spans="1:14" ht="21" x14ac:dyDescent="0.35">
      <c r="A3" s="254" t="s">
        <v>32</v>
      </c>
      <c r="B3" s="254"/>
      <c r="C3" s="254"/>
      <c r="D3" s="254"/>
      <c r="E3" s="254"/>
      <c r="F3" s="254"/>
      <c r="G3" s="254"/>
      <c r="H3" s="254"/>
      <c r="I3" s="102"/>
      <c r="J3" s="102"/>
      <c r="K3" s="102"/>
      <c r="L3" s="102"/>
      <c r="M3" s="102"/>
      <c r="N3" s="102"/>
    </row>
    <row r="4" spans="1:14" ht="21" x14ac:dyDescent="0.35">
      <c r="A4" s="255" t="s">
        <v>210</v>
      </c>
      <c r="B4" s="255"/>
      <c r="C4" s="255"/>
      <c r="D4" s="255"/>
      <c r="E4" s="255"/>
      <c r="F4" s="255"/>
      <c r="G4" s="255"/>
      <c r="H4" s="255"/>
      <c r="I4" s="102"/>
      <c r="J4" s="102"/>
      <c r="K4" s="102"/>
      <c r="L4" s="102"/>
      <c r="M4" s="102"/>
      <c r="N4" s="102"/>
    </row>
    <row r="5" spans="1:14" ht="21" x14ac:dyDescent="0.35">
      <c r="A5" s="185" t="s">
        <v>97</v>
      </c>
      <c r="B5" s="185"/>
      <c r="C5" s="185"/>
      <c r="D5" s="185"/>
      <c r="E5" s="185"/>
      <c r="F5" s="185"/>
      <c r="G5" s="185"/>
      <c r="H5" s="185"/>
      <c r="I5" s="102"/>
      <c r="J5" s="102"/>
      <c r="K5" s="102"/>
      <c r="L5" s="102"/>
      <c r="M5" s="102"/>
      <c r="N5" s="102"/>
    </row>
    <row r="6" spans="1:14" ht="21" x14ac:dyDescent="0.35">
      <c r="A6" s="252" t="s">
        <v>203</v>
      </c>
      <c r="B6" s="252" t="s">
        <v>83</v>
      </c>
      <c r="C6" s="252" t="s">
        <v>84</v>
      </c>
      <c r="D6" s="182" t="s">
        <v>204</v>
      </c>
      <c r="E6" s="252" t="s">
        <v>205</v>
      </c>
      <c r="F6" s="252" t="s">
        <v>206</v>
      </c>
      <c r="G6" s="252" t="s">
        <v>207</v>
      </c>
      <c r="H6" s="252" t="s">
        <v>208</v>
      </c>
      <c r="I6" s="102"/>
      <c r="J6" s="102"/>
      <c r="K6" s="102"/>
      <c r="L6" s="102"/>
      <c r="M6" s="102"/>
      <c r="N6" s="102"/>
    </row>
    <row r="7" spans="1:14" ht="21" x14ac:dyDescent="0.35">
      <c r="A7" s="253"/>
      <c r="B7" s="253"/>
      <c r="C7" s="253"/>
      <c r="D7" s="183" t="s">
        <v>209</v>
      </c>
      <c r="E7" s="253"/>
      <c r="F7" s="253"/>
      <c r="G7" s="253"/>
      <c r="H7" s="253"/>
      <c r="I7" s="102"/>
      <c r="J7" s="102"/>
      <c r="K7" s="102"/>
      <c r="L7" s="102"/>
      <c r="M7" s="102"/>
      <c r="N7" s="102"/>
    </row>
    <row r="8" spans="1:14" ht="21" x14ac:dyDescent="0.35">
      <c r="A8" s="98" t="s">
        <v>275</v>
      </c>
      <c r="B8" s="98" t="s">
        <v>222</v>
      </c>
      <c r="C8" s="219" t="s">
        <v>276</v>
      </c>
      <c r="D8" s="220">
        <v>270000</v>
      </c>
      <c r="E8" s="220">
        <v>202500</v>
      </c>
      <c r="F8" s="220">
        <v>202500</v>
      </c>
      <c r="G8" s="221">
        <f t="shared" ref="G8:G39" si="0">+E8-F8</f>
        <v>0</v>
      </c>
      <c r="H8" s="219"/>
      <c r="I8" s="102"/>
      <c r="J8" s="102"/>
      <c r="K8" s="102"/>
      <c r="L8" s="102"/>
      <c r="M8" s="102"/>
      <c r="N8" s="102"/>
    </row>
    <row r="9" spans="1:14" ht="21" x14ac:dyDescent="0.35">
      <c r="A9" s="98" t="s">
        <v>275</v>
      </c>
      <c r="B9" s="98" t="s">
        <v>222</v>
      </c>
      <c r="C9" s="219" t="s">
        <v>211</v>
      </c>
      <c r="D9" s="220">
        <v>108000</v>
      </c>
      <c r="E9" s="220">
        <v>100000</v>
      </c>
      <c r="F9" s="220">
        <v>100000</v>
      </c>
      <c r="G9" s="221">
        <f t="shared" si="0"/>
        <v>0</v>
      </c>
      <c r="H9" s="219"/>
      <c r="I9" s="102"/>
      <c r="J9" s="102"/>
      <c r="K9" s="102"/>
      <c r="L9" s="102"/>
      <c r="M9" s="102"/>
      <c r="N9" s="102"/>
    </row>
    <row r="10" spans="1:14" ht="42" x14ac:dyDescent="0.35">
      <c r="A10" s="222" t="s">
        <v>275</v>
      </c>
      <c r="B10" s="222" t="s">
        <v>222</v>
      </c>
      <c r="C10" s="223" t="s">
        <v>277</v>
      </c>
      <c r="D10" s="224">
        <v>500000</v>
      </c>
      <c r="E10" s="224">
        <v>495000</v>
      </c>
      <c r="F10" s="224">
        <v>495000</v>
      </c>
      <c r="G10" s="225">
        <f t="shared" si="0"/>
        <v>0</v>
      </c>
      <c r="H10" s="219"/>
      <c r="I10" s="102"/>
      <c r="J10" s="102"/>
      <c r="K10" s="102"/>
      <c r="L10" s="102"/>
      <c r="M10" s="102"/>
      <c r="N10" s="102"/>
    </row>
    <row r="11" spans="1:14" ht="21" x14ac:dyDescent="0.35">
      <c r="A11" s="98" t="s">
        <v>275</v>
      </c>
      <c r="B11" s="98" t="s">
        <v>222</v>
      </c>
      <c r="C11" s="219" t="s">
        <v>278</v>
      </c>
      <c r="D11" s="220">
        <v>82000</v>
      </c>
      <c r="E11" s="220">
        <v>80000</v>
      </c>
      <c r="F11" s="220">
        <v>80000</v>
      </c>
      <c r="G11" s="221">
        <f t="shared" si="0"/>
        <v>0</v>
      </c>
      <c r="H11" s="219"/>
      <c r="I11" s="102"/>
      <c r="J11" s="102"/>
      <c r="K11" s="102"/>
      <c r="L11" s="102"/>
      <c r="M11" s="102"/>
      <c r="N11" s="102"/>
    </row>
    <row r="12" spans="1:14" ht="21" x14ac:dyDescent="0.35">
      <c r="A12" s="98" t="s">
        <v>275</v>
      </c>
      <c r="B12" s="98" t="s">
        <v>222</v>
      </c>
      <c r="C12" s="219" t="s">
        <v>279</v>
      </c>
      <c r="D12" s="220">
        <v>296000</v>
      </c>
      <c r="E12" s="220">
        <v>222000</v>
      </c>
      <c r="F12" s="220">
        <v>222000</v>
      </c>
      <c r="G12" s="221">
        <f t="shared" si="0"/>
        <v>0</v>
      </c>
      <c r="H12" s="219"/>
      <c r="I12" s="102"/>
      <c r="J12" s="102"/>
      <c r="K12" s="102"/>
      <c r="L12" s="102"/>
      <c r="M12" s="102"/>
      <c r="N12" s="102"/>
    </row>
    <row r="13" spans="1:14" ht="21" x14ac:dyDescent="0.35">
      <c r="A13" s="98" t="s">
        <v>275</v>
      </c>
      <c r="B13" s="98" t="s">
        <v>222</v>
      </c>
      <c r="C13" s="219" t="s">
        <v>279</v>
      </c>
      <c r="D13" s="220">
        <v>238000</v>
      </c>
      <c r="E13" s="220">
        <v>178500</v>
      </c>
      <c r="F13" s="220">
        <v>178500</v>
      </c>
      <c r="G13" s="221">
        <f t="shared" si="0"/>
        <v>0</v>
      </c>
      <c r="H13" s="219"/>
      <c r="I13" s="102"/>
      <c r="J13" s="102"/>
      <c r="K13" s="102"/>
      <c r="L13" s="102"/>
      <c r="M13" s="102"/>
      <c r="N13" s="102"/>
    </row>
    <row r="14" spans="1:14" ht="21" x14ac:dyDescent="0.35">
      <c r="A14" s="98" t="s">
        <v>275</v>
      </c>
      <c r="B14" s="98" t="s">
        <v>222</v>
      </c>
      <c r="C14" s="219" t="s">
        <v>280</v>
      </c>
      <c r="D14" s="226">
        <v>337000</v>
      </c>
      <c r="E14" s="220">
        <v>252700</v>
      </c>
      <c r="F14" s="220">
        <v>252700</v>
      </c>
      <c r="G14" s="221">
        <f t="shared" si="0"/>
        <v>0</v>
      </c>
      <c r="H14" s="219"/>
      <c r="I14" s="102"/>
      <c r="J14" s="102"/>
      <c r="K14" s="102"/>
      <c r="L14" s="102"/>
      <c r="M14" s="102"/>
      <c r="N14" s="102"/>
    </row>
    <row r="15" spans="1:14" ht="42" x14ac:dyDescent="0.35">
      <c r="A15" s="222" t="s">
        <v>275</v>
      </c>
      <c r="B15" s="222" t="s">
        <v>222</v>
      </c>
      <c r="C15" s="223" t="s">
        <v>281</v>
      </c>
      <c r="D15" s="227">
        <v>280000</v>
      </c>
      <c r="E15" s="224">
        <v>210000</v>
      </c>
      <c r="F15" s="224">
        <v>210000</v>
      </c>
      <c r="G15" s="225">
        <f t="shared" si="0"/>
        <v>0</v>
      </c>
      <c r="H15" s="219"/>
      <c r="I15" s="102"/>
      <c r="J15" s="102"/>
      <c r="K15" s="102"/>
      <c r="L15" s="102"/>
      <c r="M15" s="102"/>
      <c r="N15" s="102"/>
    </row>
    <row r="16" spans="1:14" ht="21" x14ac:dyDescent="0.35">
      <c r="A16" s="98" t="s">
        <v>275</v>
      </c>
      <c r="B16" s="98" t="s">
        <v>222</v>
      </c>
      <c r="C16" s="219" t="s">
        <v>282</v>
      </c>
      <c r="D16" s="226">
        <v>500000</v>
      </c>
      <c r="E16" s="220">
        <v>496000</v>
      </c>
      <c r="F16" s="220">
        <v>496000</v>
      </c>
      <c r="G16" s="221">
        <f t="shared" si="0"/>
        <v>0</v>
      </c>
      <c r="H16" s="219"/>
      <c r="I16" s="102"/>
      <c r="J16" s="102"/>
      <c r="K16" s="102"/>
      <c r="L16" s="102"/>
      <c r="M16" s="102"/>
      <c r="N16" s="102"/>
    </row>
    <row r="17" spans="1:14" ht="21" x14ac:dyDescent="0.35">
      <c r="A17" s="98" t="s">
        <v>275</v>
      </c>
      <c r="B17" s="98" t="s">
        <v>222</v>
      </c>
      <c r="C17" s="219" t="s">
        <v>283</v>
      </c>
      <c r="D17" s="226">
        <v>500000</v>
      </c>
      <c r="E17" s="220">
        <v>496000</v>
      </c>
      <c r="F17" s="220">
        <v>496000</v>
      </c>
      <c r="G17" s="221">
        <f t="shared" si="0"/>
        <v>0</v>
      </c>
      <c r="H17" s="219"/>
      <c r="I17" s="102"/>
      <c r="J17" s="102"/>
      <c r="K17" s="102"/>
      <c r="L17" s="102"/>
      <c r="M17" s="102"/>
      <c r="N17" s="102"/>
    </row>
    <row r="18" spans="1:14" ht="21" x14ac:dyDescent="0.35">
      <c r="A18" s="98" t="s">
        <v>275</v>
      </c>
      <c r="B18" s="98" t="s">
        <v>222</v>
      </c>
      <c r="C18" s="219" t="s">
        <v>284</v>
      </c>
      <c r="D18" s="226">
        <v>500000</v>
      </c>
      <c r="E18" s="220">
        <v>496000</v>
      </c>
      <c r="F18" s="220">
        <v>496000</v>
      </c>
      <c r="G18" s="221">
        <f t="shared" si="0"/>
        <v>0</v>
      </c>
      <c r="H18" s="219"/>
      <c r="I18" s="102"/>
      <c r="J18" s="102"/>
      <c r="K18" s="102"/>
      <c r="L18" s="102"/>
      <c r="M18" s="102"/>
      <c r="N18" s="102"/>
    </row>
    <row r="19" spans="1:14" ht="21" x14ac:dyDescent="0.35">
      <c r="A19" s="98" t="s">
        <v>275</v>
      </c>
      <c r="B19" s="98" t="s">
        <v>222</v>
      </c>
      <c r="C19" s="219" t="s">
        <v>285</v>
      </c>
      <c r="D19" s="226">
        <v>142000</v>
      </c>
      <c r="E19" s="220">
        <v>106500</v>
      </c>
      <c r="F19" s="220">
        <v>106500</v>
      </c>
      <c r="G19" s="221">
        <f t="shared" si="0"/>
        <v>0</v>
      </c>
      <c r="H19" s="219"/>
      <c r="I19" s="102"/>
      <c r="J19" s="102"/>
      <c r="K19" s="102"/>
      <c r="L19" s="102"/>
      <c r="M19" s="102"/>
      <c r="N19" s="102"/>
    </row>
    <row r="20" spans="1:14" ht="21" x14ac:dyDescent="0.35">
      <c r="A20" s="98" t="s">
        <v>275</v>
      </c>
      <c r="B20" s="98" t="s">
        <v>222</v>
      </c>
      <c r="C20" s="219" t="s">
        <v>286</v>
      </c>
      <c r="D20" s="226">
        <v>34000</v>
      </c>
      <c r="E20" s="220">
        <v>33000</v>
      </c>
      <c r="F20" s="220">
        <v>33000</v>
      </c>
      <c r="G20" s="221">
        <f t="shared" si="0"/>
        <v>0</v>
      </c>
      <c r="H20" s="219"/>
      <c r="I20" s="102"/>
      <c r="J20" s="102"/>
      <c r="K20" s="102"/>
      <c r="L20" s="102"/>
      <c r="M20" s="102"/>
      <c r="N20" s="102"/>
    </row>
    <row r="21" spans="1:14" ht="21" x14ac:dyDescent="0.35">
      <c r="A21" s="98" t="s">
        <v>275</v>
      </c>
      <c r="B21" s="98" t="s">
        <v>222</v>
      </c>
      <c r="C21" s="219" t="s">
        <v>287</v>
      </c>
      <c r="D21" s="226">
        <v>84000</v>
      </c>
      <c r="E21" s="220">
        <v>80000</v>
      </c>
      <c r="F21" s="220">
        <v>80000</v>
      </c>
      <c r="G21" s="221">
        <f t="shared" si="0"/>
        <v>0</v>
      </c>
      <c r="H21" s="219"/>
      <c r="I21" s="102"/>
      <c r="J21" s="102"/>
      <c r="K21" s="102"/>
      <c r="L21" s="102"/>
      <c r="M21" s="102"/>
      <c r="N21" s="102"/>
    </row>
    <row r="22" spans="1:14" ht="21" x14ac:dyDescent="0.35">
      <c r="A22" s="98" t="s">
        <v>275</v>
      </c>
      <c r="B22" s="98" t="s">
        <v>222</v>
      </c>
      <c r="C22" s="219" t="s">
        <v>288</v>
      </c>
      <c r="D22" s="226">
        <v>256000</v>
      </c>
      <c r="E22" s="220">
        <v>250000</v>
      </c>
      <c r="F22" s="220">
        <v>250000</v>
      </c>
      <c r="G22" s="221">
        <f t="shared" si="0"/>
        <v>0</v>
      </c>
      <c r="H22" s="219"/>
      <c r="I22" s="102"/>
      <c r="J22" s="102"/>
      <c r="K22" s="102"/>
      <c r="L22" s="102"/>
      <c r="M22" s="102"/>
      <c r="N22" s="102"/>
    </row>
    <row r="23" spans="1:14" ht="21" x14ac:dyDescent="0.35">
      <c r="A23" s="98" t="s">
        <v>275</v>
      </c>
      <c r="B23" s="98" t="s">
        <v>222</v>
      </c>
      <c r="C23" s="219" t="s">
        <v>289</v>
      </c>
      <c r="D23" s="226">
        <v>83000</v>
      </c>
      <c r="E23" s="220">
        <v>80000</v>
      </c>
      <c r="F23" s="220">
        <v>80000</v>
      </c>
      <c r="G23" s="221">
        <f t="shared" si="0"/>
        <v>0</v>
      </c>
      <c r="H23" s="219"/>
      <c r="I23" s="102"/>
      <c r="J23" s="102"/>
      <c r="K23" s="102"/>
      <c r="L23" s="102"/>
      <c r="M23" s="102"/>
      <c r="N23" s="102"/>
    </row>
    <row r="24" spans="1:14" ht="21" x14ac:dyDescent="0.35">
      <c r="A24" s="98" t="s">
        <v>275</v>
      </c>
      <c r="B24" s="98" t="s">
        <v>222</v>
      </c>
      <c r="C24" s="219" t="s">
        <v>290</v>
      </c>
      <c r="D24" s="226">
        <v>83000</v>
      </c>
      <c r="E24" s="220">
        <v>80000</v>
      </c>
      <c r="F24" s="220">
        <v>80000</v>
      </c>
      <c r="G24" s="221">
        <f t="shared" si="0"/>
        <v>0</v>
      </c>
      <c r="H24" s="219"/>
      <c r="I24" s="102"/>
      <c r="J24" s="102"/>
      <c r="K24" s="102"/>
      <c r="L24" s="102"/>
      <c r="M24" s="102"/>
      <c r="N24" s="102"/>
    </row>
    <row r="25" spans="1:14" ht="21" x14ac:dyDescent="0.35">
      <c r="A25" s="98" t="s">
        <v>275</v>
      </c>
      <c r="B25" s="98" t="s">
        <v>222</v>
      </c>
      <c r="C25" s="219" t="s">
        <v>291</v>
      </c>
      <c r="D25" s="226">
        <v>135000</v>
      </c>
      <c r="E25" s="220">
        <v>101250</v>
      </c>
      <c r="F25" s="220">
        <v>101250</v>
      </c>
      <c r="G25" s="221">
        <f t="shared" si="0"/>
        <v>0</v>
      </c>
      <c r="H25" s="219"/>
      <c r="I25" s="102"/>
      <c r="J25" s="102"/>
      <c r="K25" s="102"/>
      <c r="L25" s="102"/>
      <c r="M25" s="102"/>
      <c r="N25" s="102"/>
    </row>
    <row r="26" spans="1:14" ht="21" x14ac:dyDescent="0.35">
      <c r="A26" s="98" t="s">
        <v>275</v>
      </c>
      <c r="B26" s="98" t="s">
        <v>222</v>
      </c>
      <c r="C26" s="219" t="s">
        <v>292</v>
      </c>
      <c r="D26" s="226">
        <v>142000</v>
      </c>
      <c r="E26" s="220">
        <v>106500</v>
      </c>
      <c r="F26" s="220">
        <v>106500</v>
      </c>
      <c r="G26" s="221">
        <f t="shared" si="0"/>
        <v>0</v>
      </c>
      <c r="H26" s="219"/>
      <c r="I26" s="102"/>
      <c r="J26" s="102"/>
      <c r="K26" s="102"/>
      <c r="L26" s="102"/>
      <c r="M26" s="102"/>
      <c r="N26" s="102"/>
    </row>
    <row r="27" spans="1:14" ht="21" x14ac:dyDescent="0.35">
      <c r="A27" s="98" t="s">
        <v>275</v>
      </c>
      <c r="B27" s="98" t="s">
        <v>222</v>
      </c>
      <c r="C27" s="219" t="s">
        <v>293</v>
      </c>
      <c r="D27" s="226">
        <v>500000</v>
      </c>
      <c r="E27" s="220">
        <v>496000</v>
      </c>
      <c r="F27" s="220">
        <v>496000</v>
      </c>
      <c r="G27" s="221">
        <f t="shared" si="0"/>
        <v>0</v>
      </c>
      <c r="H27" s="219"/>
      <c r="I27" s="102"/>
      <c r="J27" s="102"/>
      <c r="K27" s="102"/>
      <c r="L27" s="102"/>
      <c r="M27" s="102"/>
      <c r="N27" s="102"/>
    </row>
    <row r="28" spans="1:14" ht="21" x14ac:dyDescent="0.35">
      <c r="A28" s="98" t="s">
        <v>275</v>
      </c>
      <c r="B28" s="98" t="s">
        <v>222</v>
      </c>
      <c r="C28" s="219" t="s">
        <v>294</v>
      </c>
      <c r="D28" s="226">
        <v>145000</v>
      </c>
      <c r="E28" s="220">
        <v>108750</v>
      </c>
      <c r="F28" s="220">
        <v>108750</v>
      </c>
      <c r="G28" s="221">
        <f t="shared" si="0"/>
        <v>0</v>
      </c>
      <c r="H28" s="219"/>
      <c r="I28" s="102"/>
      <c r="J28" s="102"/>
      <c r="K28" s="102"/>
      <c r="L28" s="102"/>
      <c r="M28" s="102"/>
      <c r="N28" s="102"/>
    </row>
    <row r="29" spans="1:14" ht="21" x14ac:dyDescent="0.35">
      <c r="A29" s="98" t="s">
        <v>275</v>
      </c>
      <c r="B29" s="98" t="s">
        <v>222</v>
      </c>
      <c r="C29" s="219" t="s">
        <v>295</v>
      </c>
      <c r="D29" s="226">
        <v>270000</v>
      </c>
      <c r="E29" s="220">
        <v>267000</v>
      </c>
      <c r="F29" s="220">
        <v>267000</v>
      </c>
      <c r="G29" s="221">
        <f t="shared" si="0"/>
        <v>0</v>
      </c>
      <c r="H29" s="219"/>
      <c r="I29" s="102"/>
      <c r="J29" s="102"/>
      <c r="K29" s="102"/>
      <c r="L29" s="102"/>
      <c r="M29" s="102"/>
      <c r="N29" s="102"/>
    </row>
    <row r="30" spans="1:14" ht="21" x14ac:dyDescent="0.35">
      <c r="A30" s="98" t="s">
        <v>275</v>
      </c>
      <c r="B30" s="98" t="s">
        <v>222</v>
      </c>
      <c r="C30" s="219" t="s">
        <v>296</v>
      </c>
      <c r="D30" s="226">
        <v>215000</v>
      </c>
      <c r="E30" s="220">
        <v>161200</v>
      </c>
      <c r="F30" s="220">
        <v>161200</v>
      </c>
      <c r="G30" s="221">
        <f t="shared" si="0"/>
        <v>0</v>
      </c>
      <c r="H30" s="219"/>
      <c r="I30" s="102"/>
      <c r="J30" s="102"/>
      <c r="K30" s="102"/>
      <c r="L30" s="102"/>
      <c r="M30" s="102"/>
      <c r="N30" s="102"/>
    </row>
    <row r="31" spans="1:14" ht="21" x14ac:dyDescent="0.35">
      <c r="A31" s="98" t="s">
        <v>275</v>
      </c>
      <c r="B31" s="98" t="s">
        <v>222</v>
      </c>
      <c r="C31" s="219" t="s">
        <v>297</v>
      </c>
      <c r="D31" s="226">
        <v>239000</v>
      </c>
      <c r="E31" s="220">
        <v>237000</v>
      </c>
      <c r="F31" s="220">
        <v>237000</v>
      </c>
      <c r="G31" s="221">
        <f t="shared" si="0"/>
        <v>0</v>
      </c>
      <c r="H31" s="219"/>
      <c r="I31" s="102"/>
      <c r="J31" s="102"/>
      <c r="K31" s="102"/>
      <c r="L31" s="102"/>
      <c r="M31" s="102"/>
      <c r="N31" s="102"/>
    </row>
    <row r="32" spans="1:14" ht="21" x14ac:dyDescent="0.35">
      <c r="A32" s="98" t="s">
        <v>275</v>
      </c>
      <c r="B32" s="98" t="s">
        <v>222</v>
      </c>
      <c r="C32" s="219" t="s">
        <v>212</v>
      </c>
      <c r="D32" s="226">
        <v>493000</v>
      </c>
      <c r="E32" s="226">
        <v>345000</v>
      </c>
      <c r="F32" s="220">
        <v>345000</v>
      </c>
      <c r="G32" s="221">
        <f t="shared" si="0"/>
        <v>0</v>
      </c>
      <c r="H32" s="219"/>
      <c r="I32" s="102"/>
      <c r="J32" s="102"/>
      <c r="K32" s="102"/>
      <c r="L32" s="102"/>
      <c r="M32" s="102"/>
      <c r="N32" s="102"/>
    </row>
    <row r="33" spans="1:14" ht="21" x14ac:dyDescent="0.35">
      <c r="A33" s="98" t="s">
        <v>275</v>
      </c>
      <c r="B33" s="98" t="s">
        <v>222</v>
      </c>
      <c r="C33" s="219" t="s">
        <v>236</v>
      </c>
      <c r="D33" s="226">
        <v>127000</v>
      </c>
      <c r="E33" s="220">
        <v>110000</v>
      </c>
      <c r="F33" s="220">
        <v>110000</v>
      </c>
      <c r="G33" s="221">
        <f t="shared" si="0"/>
        <v>0</v>
      </c>
      <c r="H33" s="219"/>
      <c r="I33" s="102"/>
      <c r="J33" s="102"/>
      <c r="K33" s="102"/>
      <c r="L33" s="102"/>
      <c r="M33" s="102"/>
      <c r="N33" s="102"/>
    </row>
    <row r="34" spans="1:14" ht="21" x14ac:dyDescent="0.35">
      <c r="A34" s="98" t="s">
        <v>275</v>
      </c>
      <c r="B34" s="98" t="s">
        <v>222</v>
      </c>
      <c r="C34" s="219" t="s">
        <v>298</v>
      </c>
      <c r="D34" s="226">
        <v>401000</v>
      </c>
      <c r="E34" s="220">
        <v>280000</v>
      </c>
      <c r="F34" s="220">
        <v>280000</v>
      </c>
      <c r="G34" s="221">
        <f t="shared" si="0"/>
        <v>0</v>
      </c>
      <c r="H34" s="219"/>
      <c r="I34" s="102"/>
      <c r="J34" s="102"/>
      <c r="K34" s="102"/>
      <c r="L34" s="102"/>
      <c r="M34" s="102"/>
      <c r="N34" s="102"/>
    </row>
    <row r="35" spans="1:14" ht="21" x14ac:dyDescent="0.35">
      <c r="A35" s="98" t="s">
        <v>275</v>
      </c>
      <c r="B35" s="98" t="s">
        <v>222</v>
      </c>
      <c r="C35" s="219" t="s">
        <v>299</v>
      </c>
      <c r="D35" s="226">
        <v>498000</v>
      </c>
      <c r="E35" s="220">
        <v>496000</v>
      </c>
      <c r="F35" s="220">
        <v>496000</v>
      </c>
      <c r="G35" s="221">
        <f t="shared" si="0"/>
        <v>0</v>
      </c>
      <c r="H35" s="219"/>
      <c r="I35" s="102"/>
      <c r="J35" s="102"/>
      <c r="K35" s="102"/>
      <c r="L35" s="102"/>
      <c r="M35" s="102"/>
      <c r="N35" s="102"/>
    </row>
    <row r="36" spans="1:14" ht="21" x14ac:dyDescent="0.35">
      <c r="A36" s="98" t="s">
        <v>275</v>
      </c>
      <c r="B36" s="98" t="s">
        <v>222</v>
      </c>
      <c r="C36" s="219" t="s">
        <v>300</v>
      </c>
      <c r="D36" s="226">
        <v>188000</v>
      </c>
      <c r="E36" s="220">
        <v>159800</v>
      </c>
      <c r="F36" s="220">
        <v>159800</v>
      </c>
      <c r="G36" s="221">
        <f t="shared" si="0"/>
        <v>0</v>
      </c>
      <c r="H36" s="219"/>
      <c r="I36" s="102"/>
      <c r="J36" s="102"/>
      <c r="K36" s="102"/>
      <c r="L36" s="102"/>
      <c r="M36" s="102"/>
      <c r="N36" s="102"/>
    </row>
    <row r="37" spans="1:14" ht="21" x14ac:dyDescent="0.35">
      <c r="A37" s="98" t="s">
        <v>275</v>
      </c>
      <c r="B37" s="98" t="s">
        <v>222</v>
      </c>
      <c r="C37" s="219" t="s">
        <v>301</v>
      </c>
      <c r="D37" s="226">
        <v>38000</v>
      </c>
      <c r="E37" s="220">
        <v>32300</v>
      </c>
      <c r="F37" s="220">
        <v>32300</v>
      </c>
      <c r="G37" s="221">
        <f t="shared" si="0"/>
        <v>0</v>
      </c>
      <c r="H37" s="219"/>
      <c r="I37" s="102"/>
      <c r="J37" s="102"/>
      <c r="K37" s="102"/>
      <c r="L37" s="102"/>
      <c r="M37" s="102"/>
      <c r="N37" s="102"/>
    </row>
    <row r="38" spans="1:14" ht="21" x14ac:dyDescent="0.35">
      <c r="A38" s="98" t="s">
        <v>275</v>
      </c>
      <c r="B38" s="98" t="s">
        <v>222</v>
      </c>
      <c r="C38" s="219" t="s">
        <v>302</v>
      </c>
      <c r="D38" s="226">
        <v>499000</v>
      </c>
      <c r="E38" s="220">
        <v>495000</v>
      </c>
      <c r="F38" s="220">
        <v>495000</v>
      </c>
      <c r="G38" s="221">
        <f t="shared" si="0"/>
        <v>0</v>
      </c>
      <c r="H38" s="219"/>
    </row>
    <row r="39" spans="1:14" ht="21" x14ac:dyDescent="0.35">
      <c r="A39" s="98" t="s">
        <v>275</v>
      </c>
      <c r="B39" s="98" t="s">
        <v>222</v>
      </c>
      <c r="C39" s="219" t="s">
        <v>303</v>
      </c>
      <c r="D39" s="226">
        <v>499000</v>
      </c>
      <c r="E39" s="220">
        <v>495000</v>
      </c>
      <c r="F39" s="220">
        <v>495000</v>
      </c>
      <c r="G39" s="221">
        <f t="shared" si="0"/>
        <v>0</v>
      </c>
      <c r="H39" s="219"/>
    </row>
    <row r="40" spans="1:14" ht="21" x14ac:dyDescent="0.35">
      <c r="A40" s="98" t="s">
        <v>275</v>
      </c>
      <c r="B40" s="98" t="s">
        <v>222</v>
      </c>
      <c r="C40" s="219" t="s">
        <v>304</v>
      </c>
      <c r="D40" s="226">
        <v>178000</v>
      </c>
      <c r="E40" s="220">
        <v>170000</v>
      </c>
      <c r="F40" s="220">
        <v>170000</v>
      </c>
      <c r="G40" s="221">
        <f t="shared" ref="G40:G64" si="1">+E40-F40</f>
        <v>0</v>
      </c>
      <c r="H40" s="219"/>
    </row>
    <row r="41" spans="1:14" ht="21" x14ac:dyDescent="0.35">
      <c r="A41" s="98" t="s">
        <v>275</v>
      </c>
      <c r="B41" s="98" t="s">
        <v>222</v>
      </c>
      <c r="C41" s="219" t="s">
        <v>282</v>
      </c>
      <c r="D41" s="226">
        <v>463000</v>
      </c>
      <c r="E41" s="220">
        <v>460000</v>
      </c>
      <c r="F41" s="220">
        <v>460000</v>
      </c>
      <c r="G41" s="221">
        <f t="shared" si="1"/>
        <v>0</v>
      </c>
      <c r="H41" s="219"/>
    </row>
    <row r="42" spans="1:14" ht="21" x14ac:dyDescent="0.35">
      <c r="A42" s="98" t="s">
        <v>275</v>
      </c>
      <c r="B42" s="98" t="s">
        <v>222</v>
      </c>
      <c r="C42" s="219" t="s">
        <v>305</v>
      </c>
      <c r="D42" s="226">
        <v>224000</v>
      </c>
      <c r="E42" s="228">
        <v>220000</v>
      </c>
      <c r="F42" s="220">
        <v>220000</v>
      </c>
      <c r="G42" s="221">
        <f t="shared" si="1"/>
        <v>0</v>
      </c>
      <c r="H42" s="219"/>
    </row>
    <row r="43" spans="1:14" ht="21" x14ac:dyDescent="0.35">
      <c r="A43" s="98" t="s">
        <v>275</v>
      </c>
      <c r="B43" s="98" t="s">
        <v>222</v>
      </c>
      <c r="C43" s="219" t="s">
        <v>306</v>
      </c>
      <c r="D43" s="226">
        <v>209000</v>
      </c>
      <c r="E43" s="220">
        <v>177650</v>
      </c>
      <c r="F43" s="220">
        <v>177650</v>
      </c>
      <c r="G43" s="221">
        <f t="shared" si="1"/>
        <v>0</v>
      </c>
      <c r="H43" s="219"/>
    </row>
    <row r="44" spans="1:14" ht="21" x14ac:dyDescent="0.35">
      <c r="A44" s="98" t="s">
        <v>275</v>
      </c>
      <c r="B44" s="98" t="s">
        <v>222</v>
      </c>
      <c r="C44" s="219" t="s">
        <v>307</v>
      </c>
      <c r="D44" s="226">
        <v>102000</v>
      </c>
      <c r="E44" s="220">
        <v>100000</v>
      </c>
      <c r="F44" s="220">
        <v>100000</v>
      </c>
      <c r="G44" s="221">
        <f t="shared" si="1"/>
        <v>0</v>
      </c>
      <c r="H44" s="219"/>
    </row>
    <row r="45" spans="1:14" ht="21" x14ac:dyDescent="0.35">
      <c r="A45" s="98" t="s">
        <v>275</v>
      </c>
      <c r="B45" s="98" t="s">
        <v>222</v>
      </c>
      <c r="C45" s="219" t="s">
        <v>213</v>
      </c>
      <c r="D45" s="226">
        <v>125000</v>
      </c>
      <c r="E45" s="220">
        <v>87000</v>
      </c>
      <c r="F45" s="220">
        <v>87000</v>
      </c>
      <c r="G45" s="221">
        <f t="shared" si="1"/>
        <v>0</v>
      </c>
      <c r="H45" s="219"/>
    </row>
    <row r="46" spans="1:14" ht="21" x14ac:dyDescent="0.35">
      <c r="A46" s="98" t="s">
        <v>275</v>
      </c>
      <c r="B46" s="98" t="s">
        <v>222</v>
      </c>
      <c r="C46" s="219" t="s">
        <v>308</v>
      </c>
      <c r="D46" s="226">
        <v>110000</v>
      </c>
      <c r="E46" s="220">
        <v>110000</v>
      </c>
      <c r="F46" s="220">
        <v>110000</v>
      </c>
      <c r="G46" s="221">
        <f t="shared" si="1"/>
        <v>0</v>
      </c>
      <c r="H46" s="219"/>
    </row>
    <row r="47" spans="1:14" ht="21" x14ac:dyDescent="0.35">
      <c r="A47" s="98" t="s">
        <v>275</v>
      </c>
      <c r="B47" s="98" t="s">
        <v>222</v>
      </c>
      <c r="C47" s="219" t="s">
        <v>214</v>
      </c>
      <c r="D47" s="226">
        <v>424000</v>
      </c>
      <c r="E47" s="220">
        <v>296000</v>
      </c>
      <c r="F47" s="220">
        <v>296000</v>
      </c>
      <c r="G47" s="221">
        <f t="shared" si="1"/>
        <v>0</v>
      </c>
      <c r="H47" s="219"/>
    </row>
    <row r="48" spans="1:14" ht="21" x14ac:dyDescent="0.35">
      <c r="A48" s="98" t="s">
        <v>275</v>
      </c>
      <c r="B48" s="98" t="s">
        <v>222</v>
      </c>
      <c r="C48" s="219" t="s">
        <v>215</v>
      </c>
      <c r="D48" s="226">
        <v>493000</v>
      </c>
      <c r="E48" s="220">
        <v>345000</v>
      </c>
      <c r="F48" s="220">
        <v>345000</v>
      </c>
      <c r="G48" s="221">
        <f t="shared" si="1"/>
        <v>0</v>
      </c>
      <c r="H48" s="219"/>
    </row>
    <row r="49" spans="1:8" ht="21" x14ac:dyDescent="0.35">
      <c r="A49" s="98" t="s">
        <v>275</v>
      </c>
      <c r="B49" s="98" t="s">
        <v>222</v>
      </c>
      <c r="C49" s="219" t="s">
        <v>309</v>
      </c>
      <c r="D49" s="226">
        <v>446000</v>
      </c>
      <c r="E49" s="220">
        <v>444000</v>
      </c>
      <c r="F49" s="220">
        <v>444000</v>
      </c>
      <c r="G49" s="221">
        <f t="shared" si="1"/>
        <v>0</v>
      </c>
      <c r="H49" s="219"/>
    </row>
    <row r="50" spans="1:8" ht="21" x14ac:dyDescent="0.35">
      <c r="A50" s="98" t="s">
        <v>275</v>
      </c>
      <c r="B50" s="98" t="s">
        <v>222</v>
      </c>
      <c r="C50" s="219" t="s">
        <v>310</v>
      </c>
      <c r="D50" s="226">
        <v>550000</v>
      </c>
      <c r="E50" s="220">
        <v>550000</v>
      </c>
      <c r="F50" s="220">
        <v>550000</v>
      </c>
      <c r="G50" s="221">
        <f t="shared" si="1"/>
        <v>0</v>
      </c>
      <c r="H50" s="219"/>
    </row>
    <row r="51" spans="1:8" ht="21" x14ac:dyDescent="0.35">
      <c r="A51" s="98" t="s">
        <v>275</v>
      </c>
      <c r="B51" s="98" t="s">
        <v>222</v>
      </c>
      <c r="C51" s="219" t="s">
        <v>311</v>
      </c>
      <c r="D51" s="226">
        <v>90000</v>
      </c>
      <c r="E51" s="220">
        <v>90000</v>
      </c>
      <c r="F51" s="220">
        <v>90000</v>
      </c>
      <c r="G51" s="221">
        <f t="shared" si="1"/>
        <v>0</v>
      </c>
      <c r="H51" s="219"/>
    </row>
    <row r="52" spans="1:8" ht="21" x14ac:dyDescent="0.35">
      <c r="A52" s="98" t="s">
        <v>275</v>
      </c>
      <c r="B52" s="98" t="s">
        <v>222</v>
      </c>
      <c r="C52" s="219" t="s">
        <v>312</v>
      </c>
      <c r="D52" s="226">
        <v>100000</v>
      </c>
      <c r="E52" s="220">
        <v>100000</v>
      </c>
      <c r="F52" s="220">
        <v>100000</v>
      </c>
      <c r="G52" s="221">
        <f t="shared" si="1"/>
        <v>0</v>
      </c>
      <c r="H52" s="219"/>
    </row>
    <row r="53" spans="1:8" ht="21" x14ac:dyDescent="0.35">
      <c r="A53" s="98" t="s">
        <v>275</v>
      </c>
      <c r="B53" s="98" t="s">
        <v>222</v>
      </c>
      <c r="C53" s="219" t="s">
        <v>321</v>
      </c>
      <c r="D53" s="226">
        <v>498000</v>
      </c>
      <c r="E53" s="220">
        <v>495000</v>
      </c>
      <c r="F53" s="220">
        <v>495000</v>
      </c>
      <c r="G53" s="221">
        <f t="shared" si="1"/>
        <v>0</v>
      </c>
      <c r="H53" s="219"/>
    </row>
    <row r="54" spans="1:8" ht="21" x14ac:dyDescent="0.35">
      <c r="A54" s="98" t="s">
        <v>275</v>
      </c>
      <c r="B54" s="98" t="s">
        <v>222</v>
      </c>
      <c r="C54" s="219" t="s">
        <v>313</v>
      </c>
      <c r="D54" s="226">
        <v>497000</v>
      </c>
      <c r="E54" s="220">
        <v>495000</v>
      </c>
      <c r="F54" s="220">
        <v>495000</v>
      </c>
      <c r="G54" s="221">
        <f t="shared" si="1"/>
        <v>0</v>
      </c>
      <c r="H54" s="219"/>
    </row>
    <row r="55" spans="1:8" ht="21" x14ac:dyDescent="0.35">
      <c r="A55" s="98" t="s">
        <v>275</v>
      </c>
      <c r="B55" s="98" t="s">
        <v>222</v>
      </c>
      <c r="C55" s="219" t="s">
        <v>216</v>
      </c>
      <c r="D55" s="226">
        <v>497000</v>
      </c>
      <c r="E55" s="220">
        <v>347000</v>
      </c>
      <c r="F55" s="220">
        <v>347000</v>
      </c>
      <c r="G55" s="221">
        <f t="shared" si="1"/>
        <v>0</v>
      </c>
      <c r="H55" s="219"/>
    </row>
    <row r="56" spans="1:8" ht="21" x14ac:dyDescent="0.35">
      <c r="A56" s="98" t="s">
        <v>275</v>
      </c>
      <c r="B56" s="98" t="s">
        <v>222</v>
      </c>
      <c r="C56" s="219" t="s">
        <v>314</v>
      </c>
      <c r="D56" s="226">
        <v>40000</v>
      </c>
      <c r="E56" s="220">
        <v>40000</v>
      </c>
      <c r="F56" s="220">
        <v>40000</v>
      </c>
      <c r="G56" s="221">
        <f t="shared" si="1"/>
        <v>0</v>
      </c>
      <c r="H56" s="219"/>
    </row>
    <row r="57" spans="1:8" ht="21" x14ac:dyDescent="0.35">
      <c r="A57" s="98" t="s">
        <v>275</v>
      </c>
      <c r="B57" s="98" t="s">
        <v>222</v>
      </c>
      <c r="C57" s="219" t="s">
        <v>236</v>
      </c>
      <c r="D57" s="226">
        <v>309000</v>
      </c>
      <c r="E57" s="220">
        <v>231750</v>
      </c>
      <c r="F57" s="220">
        <v>231750</v>
      </c>
      <c r="G57" s="221">
        <f t="shared" si="1"/>
        <v>0</v>
      </c>
      <c r="H57" s="219"/>
    </row>
    <row r="58" spans="1:8" ht="21" x14ac:dyDescent="0.35">
      <c r="A58" s="98" t="s">
        <v>275</v>
      </c>
      <c r="B58" s="98" t="s">
        <v>222</v>
      </c>
      <c r="C58" s="219" t="s">
        <v>315</v>
      </c>
      <c r="D58" s="226">
        <v>213000</v>
      </c>
      <c r="E58" s="220">
        <v>159700</v>
      </c>
      <c r="F58" s="220">
        <v>159700</v>
      </c>
      <c r="G58" s="221">
        <f t="shared" si="1"/>
        <v>0</v>
      </c>
      <c r="H58" s="219"/>
    </row>
    <row r="59" spans="1:8" ht="21" x14ac:dyDescent="0.35">
      <c r="A59" s="98" t="s">
        <v>275</v>
      </c>
      <c r="B59" s="98" t="s">
        <v>222</v>
      </c>
      <c r="C59" s="219" t="s">
        <v>316</v>
      </c>
      <c r="D59" s="226">
        <v>280000</v>
      </c>
      <c r="E59" s="220">
        <v>210000</v>
      </c>
      <c r="F59" s="220">
        <v>210000</v>
      </c>
      <c r="G59" s="221">
        <f t="shared" si="1"/>
        <v>0</v>
      </c>
      <c r="H59" s="219"/>
    </row>
    <row r="60" spans="1:8" ht="21" x14ac:dyDescent="0.35">
      <c r="A60" s="98" t="s">
        <v>275</v>
      </c>
      <c r="B60" s="98" t="s">
        <v>222</v>
      </c>
      <c r="C60" s="219" t="s">
        <v>317</v>
      </c>
      <c r="D60" s="226">
        <v>180000</v>
      </c>
      <c r="E60" s="220">
        <v>135000</v>
      </c>
      <c r="F60" s="220">
        <v>135000</v>
      </c>
      <c r="G60" s="221">
        <f t="shared" si="1"/>
        <v>0</v>
      </c>
      <c r="H60" s="219"/>
    </row>
    <row r="61" spans="1:8" ht="21" x14ac:dyDescent="0.35">
      <c r="A61" s="98" t="s">
        <v>275</v>
      </c>
      <c r="B61" s="98" t="s">
        <v>222</v>
      </c>
      <c r="C61" s="219" t="s">
        <v>318</v>
      </c>
      <c r="D61" s="226">
        <v>272000</v>
      </c>
      <c r="E61" s="220">
        <v>204000</v>
      </c>
      <c r="F61" s="220">
        <v>204000</v>
      </c>
      <c r="G61" s="221">
        <f t="shared" si="1"/>
        <v>0</v>
      </c>
      <c r="H61" s="219"/>
    </row>
    <row r="62" spans="1:8" ht="21" x14ac:dyDescent="0.35">
      <c r="A62" s="98" t="s">
        <v>275</v>
      </c>
      <c r="B62" s="98" t="s">
        <v>222</v>
      </c>
      <c r="C62" s="219" t="s">
        <v>319</v>
      </c>
      <c r="D62" s="226">
        <v>420000</v>
      </c>
      <c r="E62" s="220">
        <v>315000</v>
      </c>
      <c r="F62" s="220">
        <v>315000</v>
      </c>
      <c r="G62" s="221">
        <f t="shared" si="1"/>
        <v>0</v>
      </c>
      <c r="H62" s="219"/>
    </row>
    <row r="63" spans="1:8" ht="21" x14ac:dyDescent="0.35">
      <c r="A63" s="98" t="s">
        <v>275</v>
      </c>
      <c r="B63" s="98" t="s">
        <v>222</v>
      </c>
      <c r="C63" s="219" t="s">
        <v>320</v>
      </c>
      <c r="D63" s="226">
        <v>238000</v>
      </c>
      <c r="E63" s="220">
        <v>178000</v>
      </c>
      <c r="F63" s="220">
        <v>178000</v>
      </c>
      <c r="G63" s="221">
        <f t="shared" si="1"/>
        <v>0</v>
      </c>
      <c r="H63" s="219"/>
    </row>
    <row r="64" spans="1:8" ht="21" x14ac:dyDescent="0.35">
      <c r="A64" s="98" t="s">
        <v>275</v>
      </c>
      <c r="B64" s="98" t="s">
        <v>222</v>
      </c>
      <c r="C64" s="219" t="s">
        <v>217</v>
      </c>
      <c r="D64" s="226">
        <v>826000</v>
      </c>
      <c r="E64" s="229">
        <v>824000</v>
      </c>
      <c r="F64" s="229">
        <v>824000</v>
      </c>
      <c r="G64" s="221">
        <f t="shared" si="1"/>
        <v>0</v>
      </c>
      <c r="H64" s="219"/>
    </row>
    <row r="65" spans="1:8" ht="21" x14ac:dyDescent="0.35">
      <c r="A65" s="249" t="s">
        <v>26</v>
      </c>
      <c r="B65" s="250"/>
      <c r="C65" s="251"/>
      <c r="D65" s="186">
        <f>SUM(D8:D64)</f>
        <v>16466000</v>
      </c>
      <c r="E65" s="186">
        <f>SUM(E8:E64)</f>
        <v>14533100</v>
      </c>
      <c r="F65" s="186">
        <f>SUM(F8:F64)</f>
        <v>14533100</v>
      </c>
      <c r="G65" s="206">
        <f>SUM(G8:G64)</f>
        <v>0</v>
      </c>
      <c r="H65" s="184"/>
    </row>
    <row r="67" spans="1:8" x14ac:dyDescent="0.25">
      <c r="F67" s="187"/>
    </row>
  </sheetData>
  <mergeCells count="12">
    <mergeCell ref="A65:C65"/>
    <mergeCell ref="G6:G7"/>
    <mergeCell ref="H6:H7"/>
    <mergeCell ref="A1:H1"/>
    <mergeCell ref="A2:H2"/>
    <mergeCell ref="A3:H3"/>
    <mergeCell ref="A4:H4"/>
    <mergeCell ref="A6:A7"/>
    <mergeCell ref="B6:B7"/>
    <mergeCell ref="C6:C7"/>
    <mergeCell ref="E6:E7"/>
    <mergeCell ref="F6:F7"/>
  </mergeCells>
  <pageMargins left="0.19685039370078741" right="0.11811023622047245" top="0.94488188976377963" bottom="0.35433070866141736" header="0.31496062992125984" footer="0.31496062992125984"/>
  <pageSetup paperSize="9" scale="90" orientation="landscape" horizontalDpi="0" verticalDpi="0" r:id="rId1"/>
  <headerFooter differentFirst="1">
    <oddHeader>&amp;C- &amp;P -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F8" sqref="F8"/>
    </sheetView>
  </sheetViews>
  <sheetFormatPr defaultRowHeight="21" x14ac:dyDescent="0.35"/>
  <cols>
    <col min="1" max="1" width="14.625" style="188" customWidth="1"/>
    <col min="2" max="2" width="20" style="188" bestFit="1" customWidth="1"/>
    <col min="3" max="3" width="47.875" style="189" customWidth="1"/>
    <col min="4" max="4" width="14.375" style="190" customWidth="1"/>
    <col min="5" max="5" width="15.25" style="190" customWidth="1"/>
    <col min="6" max="6" width="15.75" style="191" customWidth="1"/>
    <col min="7" max="7" width="13.875" style="190" customWidth="1"/>
    <col min="8" max="8" width="12.375" style="190" customWidth="1"/>
    <col min="9" max="16384" width="9" style="192"/>
  </cols>
  <sheetData>
    <row r="1" spans="1:8" s="193" customFormat="1" x14ac:dyDescent="0.35">
      <c r="A1" s="194" t="s">
        <v>79</v>
      </c>
      <c r="B1" s="195"/>
      <c r="C1" s="195"/>
      <c r="D1" s="195"/>
      <c r="E1" s="195"/>
      <c r="F1" s="196"/>
      <c r="G1" s="195"/>
      <c r="H1" s="195"/>
    </row>
    <row r="2" spans="1:8" ht="21" customHeight="1" x14ac:dyDescent="0.35">
      <c r="A2" s="257" t="s">
        <v>82</v>
      </c>
      <c r="B2" s="257" t="s">
        <v>83</v>
      </c>
      <c r="C2" s="257" t="s">
        <v>84</v>
      </c>
      <c r="D2" s="262" t="s">
        <v>219</v>
      </c>
      <c r="E2" s="256" t="s">
        <v>205</v>
      </c>
      <c r="F2" s="264" t="s">
        <v>206</v>
      </c>
      <c r="G2" s="256" t="s">
        <v>207</v>
      </c>
      <c r="H2" s="256" t="s">
        <v>208</v>
      </c>
    </row>
    <row r="3" spans="1:8" x14ac:dyDescent="0.35">
      <c r="A3" s="258"/>
      <c r="B3" s="258"/>
      <c r="C3" s="258"/>
      <c r="D3" s="263"/>
      <c r="E3" s="256"/>
      <c r="F3" s="264"/>
      <c r="G3" s="256"/>
      <c r="H3" s="256"/>
    </row>
    <row r="4" spans="1:8" x14ac:dyDescent="0.35">
      <c r="A4" s="208" t="s">
        <v>220</v>
      </c>
      <c r="B4" s="209" t="s">
        <v>222</v>
      </c>
      <c r="C4" s="210" t="s">
        <v>223</v>
      </c>
      <c r="D4" s="211">
        <v>498000</v>
      </c>
      <c r="E4" s="211">
        <v>498000</v>
      </c>
      <c r="F4" s="212">
        <v>498000</v>
      </c>
      <c r="G4" s="213">
        <f>+E4-F4</f>
        <v>0</v>
      </c>
      <c r="H4" s="197"/>
    </row>
    <row r="5" spans="1:8" x14ac:dyDescent="0.35">
      <c r="A5" s="208" t="s">
        <v>220</v>
      </c>
      <c r="B5" s="214" t="s">
        <v>222</v>
      </c>
      <c r="C5" s="214" t="s">
        <v>224</v>
      </c>
      <c r="D5" s="213">
        <v>273000</v>
      </c>
      <c r="E5" s="213">
        <v>240500</v>
      </c>
      <c r="F5" s="215">
        <v>240500</v>
      </c>
      <c r="G5" s="213">
        <f>+E5-F5</f>
        <v>0</v>
      </c>
      <c r="H5" s="213"/>
    </row>
    <row r="6" spans="1:8" x14ac:dyDescent="0.35">
      <c r="A6" s="208" t="s">
        <v>220</v>
      </c>
      <c r="B6" s="214" t="s">
        <v>222</v>
      </c>
      <c r="C6" s="214" t="s">
        <v>221</v>
      </c>
      <c r="D6" s="213">
        <v>196000</v>
      </c>
      <c r="E6" s="213">
        <v>183000</v>
      </c>
      <c r="F6" s="215">
        <v>183000</v>
      </c>
      <c r="G6" s="213">
        <f t="shared" ref="G6:G59" si="0">+E6-F6</f>
        <v>0</v>
      </c>
      <c r="H6" s="213"/>
    </row>
    <row r="7" spans="1:8" x14ac:dyDescent="0.35">
      <c r="A7" s="208" t="s">
        <v>220</v>
      </c>
      <c r="B7" s="214" t="s">
        <v>222</v>
      </c>
      <c r="C7" s="214" t="s">
        <v>225</v>
      </c>
      <c r="D7" s="213">
        <v>99000</v>
      </c>
      <c r="E7" s="213">
        <v>68300</v>
      </c>
      <c r="F7" s="215">
        <v>68300</v>
      </c>
      <c r="G7" s="213">
        <f t="shared" si="0"/>
        <v>0</v>
      </c>
      <c r="H7" s="213"/>
    </row>
    <row r="8" spans="1:8" x14ac:dyDescent="0.35">
      <c r="A8" s="208" t="s">
        <v>220</v>
      </c>
      <c r="B8" s="214" t="s">
        <v>222</v>
      </c>
      <c r="C8" s="214" t="s">
        <v>226</v>
      </c>
      <c r="D8" s="213">
        <v>125000</v>
      </c>
      <c r="E8" s="213">
        <v>99000</v>
      </c>
      <c r="F8" s="215">
        <v>99000</v>
      </c>
      <c r="G8" s="213">
        <f t="shared" si="0"/>
        <v>0</v>
      </c>
      <c r="H8" s="213"/>
    </row>
    <row r="9" spans="1:8" x14ac:dyDescent="0.35">
      <c r="A9" s="208" t="s">
        <v>220</v>
      </c>
      <c r="B9" s="214" t="s">
        <v>222</v>
      </c>
      <c r="C9" s="214" t="s">
        <v>227</v>
      </c>
      <c r="D9" s="213">
        <v>184000</v>
      </c>
      <c r="E9" s="213">
        <v>165100</v>
      </c>
      <c r="F9" s="215">
        <v>165100</v>
      </c>
      <c r="G9" s="213">
        <f t="shared" si="0"/>
        <v>0</v>
      </c>
      <c r="H9" s="213"/>
    </row>
    <row r="10" spans="1:8" x14ac:dyDescent="0.35">
      <c r="A10" s="208" t="s">
        <v>220</v>
      </c>
      <c r="B10" s="214" t="s">
        <v>222</v>
      </c>
      <c r="C10" s="214" t="s">
        <v>228</v>
      </c>
      <c r="D10" s="213">
        <v>271000</v>
      </c>
      <c r="E10" s="213">
        <v>215800</v>
      </c>
      <c r="F10" s="215">
        <v>215800</v>
      </c>
      <c r="G10" s="213">
        <f t="shared" si="0"/>
        <v>0</v>
      </c>
      <c r="H10" s="213"/>
    </row>
    <row r="11" spans="1:8" x14ac:dyDescent="0.35">
      <c r="A11" s="208" t="s">
        <v>220</v>
      </c>
      <c r="B11" s="214" t="s">
        <v>222</v>
      </c>
      <c r="C11" s="214" t="s">
        <v>232</v>
      </c>
      <c r="D11" s="213">
        <v>198000</v>
      </c>
      <c r="E11" s="213">
        <v>157400</v>
      </c>
      <c r="F11" s="213">
        <v>157400</v>
      </c>
      <c r="G11" s="213">
        <f t="shared" si="0"/>
        <v>0</v>
      </c>
      <c r="H11" s="213"/>
    </row>
    <row r="12" spans="1:8" x14ac:dyDescent="0.35">
      <c r="A12" s="208" t="s">
        <v>220</v>
      </c>
      <c r="B12" s="214" t="s">
        <v>222</v>
      </c>
      <c r="C12" s="214" t="s">
        <v>233</v>
      </c>
      <c r="D12" s="213">
        <v>155800</v>
      </c>
      <c r="E12" s="213">
        <v>155800</v>
      </c>
      <c r="F12" s="213">
        <v>155800</v>
      </c>
      <c r="G12" s="213">
        <f t="shared" si="0"/>
        <v>0</v>
      </c>
      <c r="H12" s="213"/>
    </row>
    <row r="13" spans="1:8" x14ac:dyDescent="0.35">
      <c r="A13" s="208" t="s">
        <v>220</v>
      </c>
      <c r="B13" s="214" t="s">
        <v>222</v>
      </c>
      <c r="C13" s="214" t="s">
        <v>229</v>
      </c>
      <c r="D13" s="213">
        <v>115000</v>
      </c>
      <c r="E13" s="213">
        <v>91000</v>
      </c>
      <c r="F13" s="213">
        <v>91000</v>
      </c>
      <c r="G13" s="213">
        <f t="shared" si="0"/>
        <v>0</v>
      </c>
      <c r="H13" s="213"/>
    </row>
    <row r="14" spans="1:8" x14ac:dyDescent="0.35">
      <c r="A14" s="208" t="s">
        <v>220</v>
      </c>
      <c r="B14" s="214" t="s">
        <v>222</v>
      </c>
      <c r="C14" s="214" t="s">
        <v>230</v>
      </c>
      <c r="D14" s="213">
        <v>336000</v>
      </c>
      <c r="E14" s="213">
        <v>319200</v>
      </c>
      <c r="F14" s="213">
        <v>319200</v>
      </c>
      <c r="G14" s="213">
        <f t="shared" si="0"/>
        <v>0</v>
      </c>
      <c r="H14" s="216"/>
    </row>
    <row r="15" spans="1:8" x14ac:dyDescent="0.35">
      <c r="A15" s="208" t="s">
        <v>220</v>
      </c>
      <c r="B15" s="214" t="s">
        <v>222</v>
      </c>
      <c r="C15" s="214" t="s">
        <v>231</v>
      </c>
      <c r="D15" s="213">
        <v>178200</v>
      </c>
      <c r="E15" s="213">
        <v>178200</v>
      </c>
      <c r="F15" s="213">
        <v>178200</v>
      </c>
      <c r="G15" s="213">
        <f t="shared" si="0"/>
        <v>0</v>
      </c>
      <c r="H15" s="213"/>
    </row>
    <row r="16" spans="1:8" x14ac:dyDescent="0.35">
      <c r="A16" s="208" t="s">
        <v>220</v>
      </c>
      <c r="B16" s="214" t="s">
        <v>222</v>
      </c>
      <c r="C16" s="214" t="s">
        <v>234</v>
      </c>
      <c r="D16" s="213">
        <v>13500</v>
      </c>
      <c r="E16" s="213">
        <v>107000</v>
      </c>
      <c r="F16" s="213">
        <v>107000</v>
      </c>
      <c r="G16" s="213">
        <f t="shared" si="0"/>
        <v>0</v>
      </c>
      <c r="H16" s="213"/>
    </row>
    <row r="17" spans="1:8" x14ac:dyDescent="0.35">
      <c r="A17" s="208" t="s">
        <v>220</v>
      </c>
      <c r="B17" s="214" t="s">
        <v>222</v>
      </c>
      <c r="C17" s="214" t="s">
        <v>235</v>
      </c>
      <c r="D17" s="213">
        <v>159000</v>
      </c>
      <c r="E17" s="213">
        <v>126200</v>
      </c>
      <c r="F17" s="213">
        <v>126200</v>
      </c>
      <c r="G17" s="213">
        <f t="shared" si="0"/>
        <v>0</v>
      </c>
      <c r="H17" s="213"/>
    </row>
    <row r="18" spans="1:8" x14ac:dyDescent="0.35">
      <c r="A18" s="208" t="s">
        <v>220</v>
      </c>
      <c r="B18" s="214" t="s">
        <v>222</v>
      </c>
      <c r="C18" s="214" t="s">
        <v>236</v>
      </c>
      <c r="D18" s="213">
        <v>230000</v>
      </c>
      <c r="E18" s="213">
        <v>217400</v>
      </c>
      <c r="F18" s="213">
        <v>217400</v>
      </c>
      <c r="G18" s="213">
        <f t="shared" si="0"/>
        <v>0</v>
      </c>
      <c r="H18" s="213"/>
    </row>
    <row r="19" spans="1:8" x14ac:dyDescent="0.35">
      <c r="A19" s="208" t="s">
        <v>220</v>
      </c>
      <c r="B19" s="214" t="s">
        <v>222</v>
      </c>
      <c r="C19" s="214" t="s">
        <v>237</v>
      </c>
      <c r="D19" s="213">
        <v>93000</v>
      </c>
      <c r="E19" s="213">
        <v>88700</v>
      </c>
      <c r="F19" s="213">
        <v>88700</v>
      </c>
      <c r="G19" s="213">
        <f t="shared" si="0"/>
        <v>0</v>
      </c>
      <c r="H19" s="213"/>
    </row>
    <row r="20" spans="1:8" x14ac:dyDescent="0.35">
      <c r="A20" s="208" t="s">
        <v>220</v>
      </c>
      <c r="B20" s="214" t="s">
        <v>222</v>
      </c>
      <c r="C20" s="214" t="s">
        <v>238</v>
      </c>
      <c r="D20" s="213">
        <v>216000</v>
      </c>
      <c r="E20" s="213">
        <v>194400</v>
      </c>
      <c r="F20" s="213">
        <v>194400</v>
      </c>
      <c r="G20" s="213">
        <f t="shared" si="0"/>
        <v>0</v>
      </c>
      <c r="H20" s="213"/>
    </row>
    <row r="21" spans="1:8" x14ac:dyDescent="0.35">
      <c r="A21" s="208" t="s">
        <v>220</v>
      </c>
      <c r="B21" s="214" t="s">
        <v>222</v>
      </c>
      <c r="C21" s="214" t="s">
        <v>239</v>
      </c>
      <c r="D21" s="213">
        <v>323000</v>
      </c>
      <c r="E21" s="213">
        <v>290000</v>
      </c>
      <c r="F21" s="213">
        <v>290000</v>
      </c>
      <c r="G21" s="213">
        <f t="shared" si="0"/>
        <v>0</v>
      </c>
      <c r="H21" s="213"/>
    </row>
    <row r="22" spans="1:8" x14ac:dyDescent="0.35">
      <c r="A22" s="208" t="s">
        <v>220</v>
      </c>
      <c r="B22" s="214" t="s">
        <v>222</v>
      </c>
      <c r="C22" s="214" t="s">
        <v>240</v>
      </c>
      <c r="D22" s="213">
        <v>106000</v>
      </c>
      <c r="E22" s="213">
        <v>100700</v>
      </c>
      <c r="F22" s="213">
        <v>100700</v>
      </c>
      <c r="G22" s="213">
        <f t="shared" si="0"/>
        <v>0</v>
      </c>
      <c r="H22" s="213"/>
    </row>
    <row r="23" spans="1:8" x14ac:dyDescent="0.35">
      <c r="A23" s="208" t="s">
        <v>220</v>
      </c>
      <c r="B23" s="214" t="s">
        <v>222</v>
      </c>
      <c r="C23" s="214" t="s">
        <v>241</v>
      </c>
      <c r="D23" s="213">
        <v>60300</v>
      </c>
      <c r="E23" s="213">
        <v>60300</v>
      </c>
      <c r="F23" s="213">
        <v>60300</v>
      </c>
      <c r="G23" s="213">
        <f t="shared" si="0"/>
        <v>0</v>
      </c>
      <c r="H23" s="213"/>
    </row>
    <row r="24" spans="1:8" x14ac:dyDescent="0.35">
      <c r="A24" s="208" t="s">
        <v>220</v>
      </c>
      <c r="B24" s="214" t="s">
        <v>222</v>
      </c>
      <c r="C24" s="214" t="s">
        <v>242</v>
      </c>
      <c r="D24" s="213">
        <v>345000</v>
      </c>
      <c r="E24" s="213">
        <v>344400</v>
      </c>
      <c r="F24" s="213">
        <v>344400</v>
      </c>
      <c r="G24" s="213">
        <f t="shared" si="0"/>
        <v>0</v>
      </c>
      <c r="H24" s="213"/>
    </row>
    <row r="25" spans="1:8" x14ac:dyDescent="0.35">
      <c r="A25" s="208" t="s">
        <v>220</v>
      </c>
      <c r="B25" s="214" t="s">
        <v>222</v>
      </c>
      <c r="C25" s="214" t="s">
        <v>243</v>
      </c>
      <c r="D25" s="213">
        <v>38000</v>
      </c>
      <c r="E25" s="213">
        <v>30400</v>
      </c>
      <c r="F25" s="213">
        <v>30400</v>
      </c>
      <c r="G25" s="213">
        <f t="shared" si="0"/>
        <v>0</v>
      </c>
      <c r="H25" s="213"/>
    </row>
    <row r="26" spans="1:8" x14ac:dyDescent="0.35">
      <c r="A26" s="208" t="s">
        <v>220</v>
      </c>
      <c r="B26" s="214" t="s">
        <v>222</v>
      </c>
      <c r="C26" s="214" t="s">
        <v>244</v>
      </c>
      <c r="D26" s="213">
        <v>120000</v>
      </c>
      <c r="E26" s="213">
        <v>120000</v>
      </c>
      <c r="F26" s="213">
        <v>120000</v>
      </c>
      <c r="G26" s="213">
        <f t="shared" si="0"/>
        <v>0</v>
      </c>
      <c r="H26" s="213"/>
    </row>
    <row r="27" spans="1:8" x14ac:dyDescent="0.35">
      <c r="A27" s="208" t="s">
        <v>220</v>
      </c>
      <c r="B27" s="214" t="s">
        <v>222</v>
      </c>
      <c r="C27" s="214" t="s">
        <v>245</v>
      </c>
      <c r="D27" s="213">
        <v>397000</v>
      </c>
      <c r="E27" s="213">
        <v>317600</v>
      </c>
      <c r="F27" s="213">
        <v>317600</v>
      </c>
      <c r="G27" s="213">
        <f t="shared" si="0"/>
        <v>0</v>
      </c>
      <c r="H27" s="213"/>
    </row>
    <row r="28" spans="1:8" x14ac:dyDescent="0.35">
      <c r="A28" s="208" t="s">
        <v>220</v>
      </c>
      <c r="B28" s="214" t="s">
        <v>222</v>
      </c>
      <c r="C28" s="214" t="s">
        <v>246</v>
      </c>
      <c r="D28" s="213">
        <v>265600</v>
      </c>
      <c r="E28" s="213">
        <v>265600</v>
      </c>
      <c r="F28" s="213">
        <v>265600</v>
      </c>
      <c r="G28" s="213">
        <f t="shared" si="0"/>
        <v>0</v>
      </c>
      <c r="H28" s="213"/>
    </row>
    <row r="29" spans="1:8" x14ac:dyDescent="0.35">
      <c r="A29" s="208" t="s">
        <v>220</v>
      </c>
      <c r="B29" s="214" t="s">
        <v>222</v>
      </c>
      <c r="C29" s="214" t="s">
        <v>247</v>
      </c>
      <c r="D29" s="213">
        <v>500000</v>
      </c>
      <c r="E29" s="213">
        <v>350000</v>
      </c>
      <c r="F29" s="213">
        <v>350000</v>
      </c>
      <c r="G29" s="213">
        <f t="shared" si="0"/>
        <v>0</v>
      </c>
      <c r="H29" s="213"/>
    </row>
    <row r="30" spans="1:8" x14ac:dyDescent="0.35">
      <c r="A30" s="208" t="s">
        <v>220</v>
      </c>
      <c r="B30" s="214" t="s">
        <v>222</v>
      </c>
      <c r="C30" s="214" t="s">
        <v>248</v>
      </c>
      <c r="D30" s="213">
        <v>210000</v>
      </c>
      <c r="E30" s="213">
        <v>168000</v>
      </c>
      <c r="F30" s="213">
        <v>168000</v>
      </c>
      <c r="G30" s="213">
        <f t="shared" si="0"/>
        <v>0</v>
      </c>
      <c r="H30" s="213"/>
    </row>
    <row r="31" spans="1:8" x14ac:dyDescent="0.35">
      <c r="A31" s="208" t="s">
        <v>220</v>
      </c>
      <c r="B31" s="214" t="s">
        <v>222</v>
      </c>
      <c r="C31" s="214" t="s">
        <v>249</v>
      </c>
      <c r="D31" s="213">
        <v>238700</v>
      </c>
      <c r="E31" s="213">
        <v>238700</v>
      </c>
      <c r="F31" s="213">
        <v>238700</v>
      </c>
      <c r="G31" s="213">
        <f t="shared" si="0"/>
        <v>0</v>
      </c>
      <c r="H31" s="213"/>
    </row>
    <row r="32" spans="1:8" x14ac:dyDescent="0.35">
      <c r="A32" s="208" t="s">
        <v>220</v>
      </c>
      <c r="B32" s="214" t="s">
        <v>222</v>
      </c>
      <c r="C32" s="214" t="s">
        <v>250</v>
      </c>
      <c r="D32" s="213">
        <v>140700</v>
      </c>
      <c r="E32" s="213">
        <v>140700</v>
      </c>
      <c r="F32" s="213">
        <v>140700</v>
      </c>
      <c r="G32" s="213">
        <f t="shared" si="0"/>
        <v>0</v>
      </c>
      <c r="H32" s="213"/>
    </row>
    <row r="33" spans="1:8" x14ac:dyDescent="0.35">
      <c r="A33" s="208" t="s">
        <v>220</v>
      </c>
      <c r="B33" s="214" t="s">
        <v>222</v>
      </c>
      <c r="C33" s="214" t="s">
        <v>251</v>
      </c>
      <c r="D33" s="213">
        <v>484000</v>
      </c>
      <c r="E33" s="213">
        <v>387200</v>
      </c>
      <c r="F33" s="213">
        <v>387200</v>
      </c>
      <c r="G33" s="213">
        <f t="shared" si="0"/>
        <v>0</v>
      </c>
      <c r="H33" s="213"/>
    </row>
    <row r="34" spans="1:8" x14ac:dyDescent="0.35">
      <c r="A34" s="208" t="s">
        <v>220</v>
      </c>
      <c r="B34" s="214" t="s">
        <v>222</v>
      </c>
      <c r="C34" s="214" t="s">
        <v>252</v>
      </c>
      <c r="D34" s="213">
        <v>140000</v>
      </c>
      <c r="E34" s="213">
        <v>112000</v>
      </c>
      <c r="F34" s="213">
        <v>112000</v>
      </c>
      <c r="G34" s="213">
        <f t="shared" si="0"/>
        <v>0</v>
      </c>
      <c r="H34" s="213"/>
    </row>
    <row r="35" spans="1:8" x14ac:dyDescent="0.35">
      <c r="A35" s="208" t="s">
        <v>220</v>
      </c>
      <c r="B35" s="214" t="s">
        <v>222</v>
      </c>
      <c r="C35" s="214" t="s">
        <v>253</v>
      </c>
      <c r="D35" s="213">
        <v>173000</v>
      </c>
      <c r="E35" s="213">
        <v>155700</v>
      </c>
      <c r="F35" s="213">
        <v>155700</v>
      </c>
      <c r="G35" s="213">
        <f t="shared" si="0"/>
        <v>0</v>
      </c>
      <c r="H35" s="213"/>
    </row>
    <row r="36" spans="1:8" x14ac:dyDescent="0.35">
      <c r="A36" s="208" t="s">
        <v>220</v>
      </c>
      <c r="B36" s="214" t="s">
        <v>222</v>
      </c>
      <c r="C36" s="214" t="s">
        <v>254</v>
      </c>
      <c r="D36" s="213">
        <v>84000</v>
      </c>
      <c r="E36" s="213">
        <v>84000</v>
      </c>
      <c r="F36" s="213">
        <v>84000</v>
      </c>
      <c r="G36" s="213">
        <f t="shared" si="0"/>
        <v>0</v>
      </c>
      <c r="H36" s="213"/>
    </row>
    <row r="37" spans="1:8" x14ac:dyDescent="0.35">
      <c r="A37" s="208" t="s">
        <v>220</v>
      </c>
      <c r="B37" s="214" t="s">
        <v>222</v>
      </c>
      <c r="C37" s="214" t="s">
        <v>255</v>
      </c>
      <c r="D37" s="213">
        <v>226800</v>
      </c>
      <c r="E37" s="213">
        <v>226800</v>
      </c>
      <c r="F37" s="213">
        <v>226800</v>
      </c>
      <c r="G37" s="213">
        <f t="shared" si="0"/>
        <v>0</v>
      </c>
      <c r="H37" s="213"/>
    </row>
    <row r="38" spans="1:8" x14ac:dyDescent="0.35">
      <c r="A38" s="208" t="s">
        <v>220</v>
      </c>
      <c r="B38" s="214" t="s">
        <v>222</v>
      </c>
      <c r="C38" s="214" t="s">
        <v>256</v>
      </c>
      <c r="D38" s="213">
        <v>356000</v>
      </c>
      <c r="E38" s="213">
        <v>240800</v>
      </c>
      <c r="F38" s="213">
        <v>240800</v>
      </c>
      <c r="G38" s="213">
        <f t="shared" si="0"/>
        <v>0</v>
      </c>
      <c r="H38" s="213"/>
    </row>
    <row r="39" spans="1:8" x14ac:dyDescent="0.35">
      <c r="A39" s="208" t="s">
        <v>220</v>
      </c>
      <c r="B39" s="214" t="s">
        <v>222</v>
      </c>
      <c r="C39" s="214" t="s">
        <v>257</v>
      </c>
      <c r="D39" s="213">
        <v>750000</v>
      </c>
      <c r="E39" s="213">
        <v>745000</v>
      </c>
      <c r="F39" s="213">
        <v>745000</v>
      </c>
      <c r="G39" s="213">
        <f t="shared" si="0"/>
        <v>0</v>
      </c>
      <c r="H39" s="217"/>
    </row>
    <row r="40" spans="1:8" x14ac:dyDescent="0.35">
      <c r="A40" s="208" t="s">
        <v>220</v>
      </c>
      <c r="B40" s="214" t="s">
        <v>222</v>
      </c>
      <c r="C40" s="214" t="s">
        <v>258</v>
      </c>
      <c r="D40" s="213">
        <v>39000</v>
      </c>
      <c r="E40" s="213">
        <v>39000</v>
      </c>
      <c r="F40" s="213">
        <v>39000</v>
      </c>
      <c r="G40" s="213">
        <f t="shared" si="0"/>
        <v>0</v>
      </c>
      <c r="H40" s="217"/>
    </row>
    <row r="41" spans="1:8" x14ac:dyDescent="0.35">
      <c r="A41" s="208" t="s">
        <v>220</v>
      </c>
      <c r="B41" s="214" t="s">
        <v>222</v>
      </c>
      <c r="C41" s="214" t="s">
        <v>259</v>
      </c>
      <c r="D41" s="213">
        <v>150000</v>
      </c>
      <c r="E41" s="213">
        <v>122000</v>
      </c>
      <c r="F41" s="213">
        <v>122000</v>
      </c>
      <c r="G41" s="213">
        <f t="shared" si="0"/>
        <v>0</v>
      </c>
      <c r="H41" s="213"/>
    </row>
    <row r="42" spans="1:8" x14ac:dyDescent="0.35">
      <c r="A42" s="208" t="s">
        <v>220</v>
      </c>
      <c r="B42" s="214" t="s">
        <v>222</v>
      </c>
      <c r="C42" s="214" t="s">
        <v>260</v>
      </c>
      <c r="D42" s="213">
        <v>67000</v>
      </c>
      <c r="E42" s="213">
        <v>60000</v>
      </c>
      <c r="F42" s="213">
        <v>60000</v>
      </c>
      <c r="G42" s="213">
        <f t="shared" si="0"/>
        <v>0</v>
      </c>
      <c r="H42" s="213"/>
    </row>
    <row r="43" spans="1:8" x14ac:dyDescent="0.35">
      <c r="A43" s="208" t="s">
        <v>220</v>
      </c>
      <c r="B43" s="214" t="s">
        <v>222</v>
      </c>
      <c r="C43" s="214" t="s">
        <v>261</v>
      </c>
      <c r="D43" s="213">
        <v>332000</v>
      </c>
      <c r="E43" s="213">
        <v>381600</v>
      </c>
      <c r="F43" s="213">
        <v>381600</v>
      </c>
      <c r="G43" s="213">
        <f t="shared" si="0"/>
        <v>0</v>
      </c>
      <c r="H43" s="217"/>
    </row>
    <row r="44" spans="1:8" x14ac:dyDescent="0.35">
      <c r="A44" s="208" t="s">
        <v>220</v>
      </c>
      <c r="B44" s="214" t="s">
        <v>222</v>
      </c>
      <c r="C44" s="214" t="s">
        <v>262</v>
      </c>
      <c r="D44" s="213">
        <v>341000</v>
      </c>
      <c r="E44" s="213">
        <v>320400</v>
      </c>
      <c r="F44" s="213">
        <v>320400</v>
      </c>
      <c r="G44" s="213">
        <f t="shared" si="0"/>
        <v>0</v>
      </c>
      <c r="H44" s="217"/>
    </row>
    <row r="45" spans="1:8" x14ac:dyDescent="0.35">
      <c r="A45" s="208" t="s">
        <v>220</v>
      </c>
      <c r="B45" s="214" t="s">
        <v>222</v>
      </c>
      <c r="C45" s="214" t="s">
        <v>263</v>
      </c>
      <c r="D45" s="213">
        <v>201000</v>
      </c>
      <c r="E45" s="213">
        <v>168000</v>
      </c>
      <c r="F45" s="213">
        <v>168000</v>
      </c>
      <c r="G45" s="213">
        <f t="shared" si="0"/>
        <v>0</v>
      </c>
      <c r="H45" s="217"/>
    </row>
    <row r="46" spans="1:8" x14ac:dyDescent="0.35">
      <c r="A46" s="208" t="s">
        <v>220</v>
      </c>
      <c r="B46" s="214" t="s">
        <v>222</v>
      </c>
      <c r="C46" s="214" t="s">
        <v>264</v>
      </c>
      <c r="D46" s="213">
        <v>432000</v>
      </c>
      <c r="E46" s="213">
        <v>400000</v>
      </c>
      <c r="F46" s="213">
        <v>400000</v>
      </c>
      <c r="G46" s="213">
        <f t="shared" si="0"/>
        <v>0</v>
      </c>
      <c r="H46" s="218"/>
    </row>
    <row r="47" spans="1:8" x14ac:dyDescent="0.35">
      <c r="A47" s="208" t="s">
        <v>220</v>
      </c>
      <c r="B47" s="214" t="s">
        <v>222</v>
      </c>
      <c r="C47" s="214" t="s">
        <v>265</v>
      </c>
      <c r="D47" s="213">
        <v>157000</v>
      </c>
      <c r="E47" s="213">
        <v>134000</v>
      </c>
      <c r="F47" s="213">
        <v>134000</v>
      </c>
      <c r="G47" s="213">
        <f t="shared" si="0"/>
        <v>0</v>
      </c>
      <c r="H47" s="218"/>
    </row>
    <row r="48" spans="1:8" x14ac:dyDescent="0.35">
      <c r="A48" s="208" t="s">
        <v>220</v>
      </c>
      <c r="B48" s="214" t="s">
        <v>222</v>
      </c>
      <c r="C48" s="214" t="s">
        <v>266</v>
      </c>
      <c r="D48" s="213">
        <v>352000</v>
      </c>
      <c r="E48" s="213">
        <v>244000</v>
      </c>
      <c r="F48" s="213">
        <v>244000</v>
      </c>
      <c r="G48" s="213">
        <f t="shared" si="0"/>
        <v>0</v>
      </c>
      <c r="H48" s="218"/>
    </row>
    <row r="49" spans="1:8" x14ac:dyDescent="0.35">
      <c r="A49" s="208" t="s">
        <v>220</v>
      </c>
      <c r="B49" s="214" t="s">
        <v>222</v>
      </c>
      <c r="C49" s="214" t="s">
        <v>267</v>
      </c>
      <c r="D49" s="213">
        <v>60000</v>
      </c>
      <c r="E49" s="213">
        <v>60000</v>
      </c>
      <c r="F49" s="213">
        <v>60000</v>
      </c>
      <c r="G49" s="213">
        <f t="shared" si="0"/>
        <v>0</v>
      </c>
      <c r="H49" s="218"/>
    </row>
    <row r="50" spans="1:8" x14ac:dyDescent="0.35">
      <c r="A50" s="208" t="s">
        <v>220</v>
      </c>
      <c r="B50" s="214" t="s">
        <v>222</v>
      </c>
      <c r="C50" s="214" t="s">
        <v>268</v>
      </c>
      <c r="D50" s="213">
        <v>181000</v>
      </c>
      <c r="E50" s="213">
        <v>181000</v>
      </c>
      <c r="F50" s="213">
        <v>181000</v>
      </c>
      <c r="G50" s="213">
        <f t="shared" si="0"/>
        <v>0</v>
      </c>
      <c r="H50" s="218"/>
    </row>
    <row r="51" spans="1:8" x14ac:dyDescent="0.35">
      <c r="A51" s="208" t="s">
        <v>220</v>
      </c>
      <c r="B51" s="214" t="s">
        <v>222</v>
      </c>
      <c r="C51" s="214" t="s">
        <v>332</v>
      </c>
      <c r="D51" s="213">
        <v>500000</v>
      </c>
      <c r="E51" s="213">
        <v>495000</v>
      </c>
      <c r="F51" s="213">
        <v>495000</v>
      </c>
      <c r="G51" s="213">
        <f t="shared" si="0"/>
        <v>0</v>
      </c>
      <c r="H51" s="213"/>
    </row>
    <row r="52" spans="1:8" x14ac:dyDescent="0.35">
      <c r="A52" s="208" t="s">
        <v>220</v>
      </c>
      <c r="B52" s="214" t="s">
        <v>222</v>
      </c>
      <c r="C52" s="214" t="s">
        <v>333</v>
      </c>
      <c r="D52" s="213">
        <v>500000</v>
      </c>
      <c r="E52" s="213">
        <v>495000</v>
      </c>
      <c r="F52" s="213">
        <v>495000</v>
      </c>
      <c r="G52" s="213">
        <f t="shared" si="0"/>
        <v>0</v>
      </c>
      <c r="H52" s="213"/>
    </row>
    <row r="53" spans="1:8" x14ac:dyDescent="0.35">
      <c r="A53" s="208" t="s">
        <v>220</v>
      </c>
      <c r="B53" s="214" t="s">
        <v>222</v>
      </c>
      <c r="C53" s="214" t="s">
        <v>334</v>
      </c>
      <c r="D53" s="213">
        <v>350000</v>
      </c>
      <c r="E53" s="213">
        <v>350000</v>
      </c>
      <c r="F53" s="213">
        <v>350000</v>
      </c>
      <c r="G53" s="213">
        <f t="shared" si="0"/>
        <v>0</v>
      </c>
      <c r="H53" s="213"/>
    </row>
    <row r="54" spans="1:8" x14ac:dyDescent="0.35">
      <c r="A54" s="208" t="s">
        <v>220</v>
      </c>
      <c r="B54" s="214" t="s">
        <v>222</v>
      </c>
      <c r="C54" s="214" t="s">
        <v>335</v>
      </c>
      <c r="D54" s="213">
        <v>500000</v>
      </c>
      <c r="E54" s="213">
        <v>495000</v>
      </c>
      <c r="F54" s="213">
        <v>495000</v>
      </c>
      <c r="G54" s="213">
        <f t="shared" si="0"/>
        <v>0</v>
      </c>
      <c r="H54" s="213"/>
    </row>
    <row r="55" spans="1:8" x14ac:dyDescent="0.35">
      <c r="A55" s="208" t="s">
        <v>220</v>
      </c>
      <c r="B55" s="214" t="s">
        <v>222</v>
      </c>
      <c r="C55" s="214" t="s">
        <v>269</v>
      </c>
      <c r="D55" s="213">
        <v>124200</v>
      </c>
      <c r="E55" s="213">
        <v>124200</v>
      </c>
      <c r="F55" s="213">
        <v>124200</v>
      </c>
      <c r="G55" s="213">
        <f t="shared" si="0"/>
        <v>0</v>
      </c>
      <c r="H55" s="213"/>
    </row>
    <row r="56" spans="1:8" x14ac:dyDescent="0.35">
      <c r="A56" s="208" t="s">
        <v>220</v>
      </c>
      <c r="B56" s="214" t="s">
        <v>222</v>
      </c>
      <c r="C56" s="214" t="s">
        <v>270</v>
      </c>
      <c r="D56" s="213">
        <v>435000</v>
      </c>
      <c r="E56" s="213">
        <v>432000</v>
      </c>
      <c r="F56" s="213">
        <v>432000</v>
      </c>
      <c r="G56" s="213">
        <f t="shared" si="0"/>
        <v>0</v>
      </c>
      <c r="H56" s="213"/>
    </row>
    <row r="57" spans="1:8" x14ac:dyDescent="0.35">
      <c r="A57" s="208" t="s">
        <v>220</v>
      </c>
      <c r="B57" s="214" t="s">
        <v>222</v>
      </c>
      <c r="C57" s="214" t="s">
        <v>271</v>
      </c>
      <c r="D57" s="213">
        <v>477000</v>
      </c>
      <c r="E57" s="213">
        <v>326000</v>
      </c>
      <c r="F57" s="213">
        <v>326000</v>
      </c>
      <c r="G57" s="213">
        <f t="shared" si="0"/>
        <v>0</v>
      </c>
      <c r="H57" s="213"/>
    </row>
    <row r="58" spans="1:8" x14ac:dyDescent="0.35">
      <c r="A58" s="208" t="s">
        <v>220</v>
      </c>
      <c r="B58" s="214" t="s">
        <v>222</v>
      </c>
      <c r="C58" s="214" t="s">
        <v>272</v>
      </c>
      <c r="D58" s="213">
        <v>215000</v>
      </c>
      <c r="E58" s="213">
        <v>172000</v>
      </c>
      <c r="F58" s="213">
        <v>172000</v>
      </c>
      <c r="G58" s="213">
        <f t="shared" si="0"/>
        <v>0</v>
      </c>
      <c r="H58" s="213"/>
    </row>
    <row r="59" spans="1:8" x14ac:dyDescent="0.35">
      <c r="A59" s="208" t="s">
        <v>220</v>
      </c>
      <c r="B59" s="214" t="s">
        <v>222</v>
      </c>
      <c r="C59" s="214" t="s">
        <v>273</v>
      </c>
      <c r="D59" s="213">
        <v>227000</v>
      </c>
      <c r="E59" s="213">
        <v>224000</v>
      </c>
      <c r="F59" s="213">
        <v>224000</v>
      </c>
      <c r="G59" s="213">
        <f t="shared" si="0"/>
        <v>0</v>
      </c>
      <c r="H59" s="213"/>
    </row>
    <row r="60" spans="1:8" x14ac:dyDescent="0.35">
      <c r="A60" s="208" t="s">
        <v>220</v>
      </c>
      <c r="B60" s="214" t="s">
        <v>222</v>
      </c>
      <c r="C60" s="214" t="s">
        <v>274</v>
      </c>
      <c r="D60" s="213">
        <v>826000</v>
      </c>
      <c r="E60" s="213">
        <v>824000</v>
      </c>
      <c r="F60" s="213">
        <v>0</v>
      </c>
      <c r="G60" s="213">
        <f>+E60-F60</f>
        <v>824000</v>
      </c>
      <c r="H60" s="213"/>
    </row>
    <row r="61" spans="1:8" x14ac:dyDescent="0.35">
      <c r="A61" s="259" t="s">
        <v>26</v>
      </c>
      <c r="B61" s="260"/>
      <c r="C61" s="261"/>
      <c r="D61" s="205">
        <f>SUM(D4:D60)</f>
        <v>14764800</v>
      </c>
      <c r="E61" s="205">
        <f>SUM(E4:E60)</f>
        <v>13530100</v>
      </c>
      <c r="F61" s="205">
        <f t="shared" ref="F61" si="1">SUM(F4:F60)</f>
        <v>12706100</v>
      </c>
      <c r="G61" s="205">
        <f>SUM(G46:G60)</f>
        <v>824000</v>
      </c>
      <c r="H61" s="205"/>
    </row>
    <row r="62" spans="1:8" x14ac:dyDescent="0.35">
      <c r="A62" s="195"/>
      <c r="B62" s="195"/>
      <c r="C62" s="200"/>
      <c r="D62" s="198"/>
      <c r="E62" s="199"/>
      <c r="F62" s="201"/>
      <c r="G62" s="199"/>
      <c r="H62" s="199"/>
    </row>
    <row r="63" spans="1:8" x14ac:dyDescent="0.35">
      <c r="A63" s="195"/>
      <c r="B63" s="195"/>
      <c r="C63" s="200"/>
      <c r="D63" s="198"/>
      <c r="E63" s="199"/>
      <c r="F63" s="201"/>
      <c r="G63" s="199"/>
      <c r="H63" s="199"/>
    </row>
    <row r="64" spans="1:8" x14ac:dyDescent="0.35">
      <c r="A64" s="195"/>
      <c r="B64" s="195"/>
      <c r="C64" s="200"/>
      <c r="D64" s="198"/>
      <c r="E64" s="199"/>
      <c r="F64" s="201"/>
      <c r="G64" s="199"/>
      <c r="H64" s="199"/>
    </row>
    <row r="65" spans="1:8" x14ac:dyDescent="0.35">
      <c r="A65" s="195"/>
      <c r="B65" s="195"/>
      <c r="C65" s="200"/>
      <c r="D65" s="198"/>
      <c r="E65" s="199"/>
      <c r="F65" s="201"/>
      <c r="G65" s="199"/>
      <c r="H65" s="199"/>
    </row>
    <row r="66" spans="1:8" x14ac:dyDescent="0.35">
      <c r="A66" s="195"/>
      <c r="B66" s="195"/>
      <c r="C66" s="200"/>
      <c r="D66" s="198"/>
      <c r="E66" s="199"/>
      <c r="F66" s="201"/>
      <c r="G66" s="199"/>
      <c r="H66" s="199"/>
    </row>
    <row r="67" spans="1:8" x14ac:dyDescent="0.35">
      <c r="A67" s="195"/>
      <c r="B67" s="195"/>
      <c r="C67" s="200"/>
      <c r="D67" s="198"/>
      <c r="E67" s="199"/>
      <c r="F67" s="201"/>
      <c r="G67" s="199"/>
      <c r="H67" s="199"/>
    </row>
    <row r="68" spans="1:8" x14ac:dyDescent="0.35">
      <c r="A68" s="195"/>
      <c r="B68" s="195"/>
      <c r="C68" s="200"/>
      <c r="D68" s="198"/>
      <c r="E68" s="199"/>
      <c r="F68" s="201"/>
      <c r="G68" s="199"/>
      <c r="H68" s="199"/>
    </row>
    <row r="69" spans="1:8" x14ac:dyDescent="0.35">
      <c r="A69" s="195"/>
      <c r="B69" s="195"/>
      <c r="C69" s="200"/>
      <c r="D69" s="198"/>
      <c r="E69" s="199"/>
      <c r="F69" s="201"/>
      <c r="G69" s="199"/>
      <c r="H69" s="199"/>
    </row>
    <row r="70" spans="1:8" x14ac:dyDescent="0.35">
      <c r="A70" s="195"/>
      <c r="B70" s="195"/>
      <c r="C70" s="200"/>
      <c r="D70" s="198"/>
      <c r="E70" s="199"/>
      <c r="F70" s="201"/>
      <c r="G70" s="199"/>
      <c r="H70" s="199"/>
    </row>
    <row r="71" spans="1:8" x14ac:dyDescent="0.35">
      <c r="A71" s="195"/>
      <c r="B71" s="195"/>
      <c r="C71" s="200"/>
      <c r="D71" s="198"/>
      <c r="E71" s="199"/>
      <c r="F71" s="201"/>
      <c r="G71" s="199"/>
      <c r="H71" s="199"/>
    </row>
    <row r="72" spans="1:8" s="102" customFormat="1" x14ac:dyDescent="0.35">
      <c r="F72" s="202"/>
      <c r="G72" s="192"/>
    </row>
    <row r="73" spans="1:8" s="102" customFormat="1" x14ac:dyDescent="0.35">
      <c r="F73" s="202"/>
      <c r="G73" s="192"/>
    </row>
    <row r="74" spans="1:8" s="102" customFormat="1" x14ac:dyDescent="0.35">
      <c r="D74" s="203"/>
      <c r="F74" s="202"/>
      <c r="G74" s="204"/>
    </row>
    <row r="75" spans="1:8" x14ac:dyDescent="0.35">
      <c r="A75" s="195"/>
      <c r="B75" s="195"/>
      <c r="C75" s="200"/>
      <c r="D75" s="198"/>
      <c r="E75" s="199"/>
      <c r="F75" s="201"/>
      <c r="G75" s="199"/>
      <c r="H75" s="199"/>
    </row>
    <row r="76" spans="1:8" x14ac:dyDescent="0.35">
      <c r="A76" s="195"/>
      <c r="B76" s="195"/>
      <c r="C76" s="200"/>
      <c r="D76" s="198"/>
      <c r="E76" s="199"/>
      <c r="F76" s="201"/>
      <c r="G76" s="199"/>
      <c r="H76" s="199"/>
    </row>
    <row r="77" spans="1:8" x14ac:dyDescent="0.35">
      <c r="A77" s="195"/>
      <c r="B77" s="195"/>
      <c r="C77" s="200"/>
      <c r="D77" s="198"/>
      <c r="E77" s="199"/>
      <c r="F77" s="201"/>
      <c r="G77" s="199"/>
      <c r="H77" s="199"/>
    </row>
    <row r="78" spans="1:8" x14ac:dyDescent="0.35">
      <c r="A78" s="195"/>
      <c r="B78" s="195"/>
      <c r="C78" s="200"/>
      <c r="D78" s="198"/>
      <c r="E78" s="199"/>
      <c r="F78" s="201"/>
      <c r="G78" s="199"/>
      <c r="H78" s="199"/>
    </row>
    <row r="79" spans="1:8" x14ac:dyDescent="0.35">
      <c r="A79" s="195"/>
      <c r="B79" s="195"/>
      <c r="C79" s="200"/>
      <c r="D79" s="198"/>
      <c r="E79" s="199"/>
      <c r="F79" s="201"/>
      <c r="G79" s="199"/>
      <c r="H79" s="199"/>
    </row>
    <row r="80" spans="1:8" x14ac:dyDescent="0.35">
      <c r="A80" s="195"/>
      <c r="B80" s="195"/>
      <c r="C80" s="200"/>
      <c r="D80" s="198"/>
      <c r="E80" s="199"/>
      <c r="F80" s="201"/>
      <c r="G80" s="199"/>
      <c r="H80" s="199"/>
    </row>
    <row r="81" spans="1:8" x14ac:dyDescent="0.35">
      <c r="A81" s="195"/>
      <c r="B81" s="195"/>
      <c r="C81" s="200"/>
      <c r="D81" s="198"/>
      <c r="E81" s="199"/>
      <c r="F81" s="201"/>
      <c r="G81" s="199"/>
      <c r="H81" s="199"/>
    </row>
    <row r="82" spans="1:8" x14ac:dyDescent="0.35">
      <c r="A82" s="195"/>
      <c r="B82" s="195"/>
      <c r="C82" s="200"/>
      <c r="D82" s="198"/>
      <c r="E82" s="199"/>
      <c r="F82" s="201"/>
      <c r="G82" s="199"/>
      <c r="H82" s="199"/>
    </row>
    <row r="83" spans="1:8" x14ac:dyDescent="0.35">
      <c r="A83" s="195"/>
      <c r="B83" s="195"/>
      <c r="C83" s="200"/>
      <c r="D83" s="198"/>
      <c r="E83" s="199"/>
      <c r="F83" s="201"/>
      <c r="G83" s="199"/>
      <c r="H83" s="199"/>
    </row>
  </sheetData>
  <mergeCells count="9">
    <mergeCell ref="H2:H3"/>
    <mergeCell ref="B2:B3"/>
    <mergeCell ref="A2:A3"/>
    <mergeCell ref="C2:C3"/>
    <mergeCell ref="A61:C61"/>
    <mergeCell ref="D2:D3"/>
    <mergeCell ref="E2:E3"/>
    <mergeCell ref="F2:F3"/>
    <mergeCell ref="G2:G3"/>
  </mergeCells>
  <pageMargins left="0.31496062992125984" right="0.31496062992125984" top="0.94488188976377963" bottom="0.55118110236220474" header="0.31496062992125984" footer="0.31496062992125984"/>
  <pageSetup paperSize="9" scale="85" orientation="landscape" horizontalDpi="0" verticalDpi="0" r:id="rId1"/>
  <headerFooter differentFirst="1">
    <oddHeader>&amp;C- &amp;P -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130" zoomScaleNormal="130" workbookViewId="0">
      <selection activeCell="K14" sqref="K14"/>
    </sheetView>
  </sheetViews>
  <sheetFormatPr defaultRowHeight="14.25" x14ac:dyDescent="0.2"/>
  <cols>
    <col min="1" max="1" width="3.625" style="26" customWidth="1"/>
    <col min="2" max="2" width="20.25" customWidth="1"/>
    <col min="5" max="5" width="8.5" customWidth="1"/>
    <col min="6" max="6" width="8" customWidth="1"/>
    <col min="8" max="8" width="8.5" customWidth="1"/>
    <col min="10" max="10" width="8.375" customWidth="1"/>
    <col min="11" max="11" width="8.5" customWidth="1"/>
    <col min="13" max="13" width="7.5" customWidth="1"/>
    <col min="14" max="14" width="7.75" customWidth="1"/>
    <col min="15" max="15" width="8.625" style="26" customWidth="1"/>
    <col min="16" max="16" width="7.625" customWidth="1"/>
  </cols>
  <sheetData>
    <row r="1" spans="2:17" ht="18.75" x14ac:dyDescent="0.3">
      <c r="B1" s="265" t="s">
        <v>141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</row>
    <row r="2" spans="2:17" ht="18.75" x14ac:dyDescent="0.3">
      <c r="B2" s="265" t="s">
        <v>101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</row>
    <row r="3" spans="2:17" ht="18.75" x14ac:dyDescent="0.3">
      <c r="B3" s="265" t="s">
        <v>139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</row>
    <row r="4" spans="2:17" ht="48" x14ac:dyDescent="0.2">
      <c r="B4" s="152" t="s">
        <v>102</v>
      </c>
      <c r="C4" s="153" t="s">
        <v>103</v>
      </c>
      <c r="D4" s="153" t="s">
        <v>104</v>
      </c>
      <c r="E4" s="153" t="s">
        <v>132</v>
      </c>
      <c r="F4" s="153" t="s">
        <v>26</v>
      </c>
      <c r="G4" s="153" t="s">
        <v>105</v>
      </c>
      <c r="H4" s="153" t="s">
        <v>106</v>
      </c>
      <c r="I4" s="153" t="s">
        <v>89</v>
      </c>
      <c r="J4" s="153" t="s">
        <v>93</v>
      </c>
      <c r="K4" s="153" t="s">
        <v>92</v>
      </c>
      <c r="L4" s="153" t="s">
        <v>91</v>
      </c>
      <c r="M4" s="153" t="s">
        <v>107</v>
      </c>
      <c r="N4" s="153" t="s">
        <v>108</v>
      </c>
      <c r="O4" s="153" t="s">
        <v>202</v>
      </c>
      <c r="P4" s="153" t="s">
        <v>109</v>
      </c>
      <c r="Q4" s="153" t="s">
        <v>95</v>
      </c>
    </row>
    <row r="5" spans="2:17" x14ac:dyDescent="0.2">
      <c r="B5" s="151" t="s">
        <v>110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2:17" x14ac:dyDescent="0.2">
      <c r="B6" s="120" t="s">
        <v>127</v>
      </c>
      <c r="C6" s="119">
        <v>24209046</v>
      </c>
      <c r="D6" s="119">
        <v>23107893</v>
      </c>
      <c r="E6" s="119"/>
      <c r="F6" s="119">
        <f>+D6+E6</f>
        <v>23107893</v>
      </c>
      <c r="G6" s="119">
        <v>0</v>
      </c>
      <c r="H6" s="119"/>
      <c r="I6" s="119"/>
      <c r="J6" s="119"/>
      <c r="K6" s="119"/>
      <c r="L6" s="119"/>
      <c r="M6" s="119"/>
      <c r="N6" s="119"/>
      <c r="O6" s="119"/>
      <c r="P6" s="119"/>
      <c r="Q6" s="119">
        <v>23107893</v>
      </c>
    </row>
    <row r="7" spans="2:17" x14ac:dyDescent="0.2">
      <c r="B7" s="120" t="s">
        <v>111</v>
      </c>
      <c r="C7" s="119">
        <v>4051800</v>
      </c>
      <c r="D7" s="119">
        <v>3953520</v>
      </c>
      <c r="E7" s="119"/>
      <c r="F7" s="119">
        <f t="shared" ref="F7:F14" si="0">+D7+E7</f>
        <v>3953520</v>
      </c>
      <c r="G7" s="119">
        <v>3953520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2:17" x14ac:dyDescent="0.2">
      <c r="B8" s="120" t="s">
        <v>128</v>
      </c>
      <c r="C8" s="119">
        <v>13193560</v>
      </c>
      <c r="D8" s="119">
        <v>11520150</v>
      </c>
      <c r="E8" s="119"/>
      <c r="F8" s="119">
        <f t="shared" si="0"/>
        <v>11520150</v>
      </c>
      <c r="G8" s="119">
        <v>4449604</v>
      </c>
      <c r="H8" s="119">
        <v>595170</v>
      </c>
      <c r="I8" s="119">
        <v>3170008</v>
      </c>
      <c r="J8" s="119">
        <v>1026568</v>
      </c>
      <c r="K8" s="119">
        <v>875400</v>
      </c>
      <c r="L8" s="119">
        <v>1147560</v>
      </c>
      <c r="M8" s="119"/>
      <c r="N8" s="119"/>
      <c r="O8" s="119"/>
      <c r="P8" s="119">
        <v>255840</v>
      </c>
      <c r="Q8" s="119"/>
    </row>
    <row r="9" spans="2:17" x14ac:dyDescent="0.2">
      <c r="B9" s="120" t="s">
        <v>87</v>
      </c>
      <c r="C9" s="119">
        <v>1591050</v>
      </c>
      <c r="D9" s="119">
        <v>1113400</v>
      </c>
      <c r="E9" s="119"/>
      <c r="F9" s="119">
        <f t="shared" si="0"/>
        <v>1113400</v>
      </c>
      <c r="G9" s="119">
        <v>1075550</v>
      </c>
      <c r="H9" s="119"/>
      <c r="I9" s="119">
        <v>4850</v>
      </c>
      <c r="J9" s="119"/>
      <c r="K9" s="119">
        <v>33000</v>
      </c>
      <c r="L9" s="119"/>
      <c r="M9" s="119"/>
      <c r="N9" s="119"/>
      <c r="O9" s="119"/>
      <c r="P9" s="119"/>
      <c r="Q9" s="119"/>
    </row>
    <row r="10" spans="2:17" x14ac:dyDescent="0.2">
      <c r="B10" s="120" t="s">
        <v>94</v>
      </c>
      <c r="C10" s="119">
        <v>7119464</v>
      </c>
      <c r="D10" s="119">
        <v>5161652.6500000004</v>
      </c>
      <c r="E10" s="119"/>
      <c r="F10" s="119">
        <f t="shared" si="0"/>
        <v>5161652.6500000004</v>
      </c>
      <c r="G10" s="119">
        <v>1745658.65</v>
      </c>
      <c r="H10" s="119">
        <v>337650</v>
      </c>
      <c r="I10" s="119">
        <v>2003192</v>
      </c>
      <c r="J10" s="119">
        <v>109200</v>
      </c>
      <c r="K10" s="119">
        <v>15202</v>
      </c>
      <c r="L10" s="119">
        <v>175900</v>
      </c>
      <c r="M10" s="119">
        <v>129400</v>
      </c>
      <c r="N10" s="119">
        <v>440000</v>
      </c>
      <c r="O10" s="119"/>
      <c r="P10" s="119">
        <v>205450</v>
      </c>
      <c r="Q10" s="119"/>
    </row>
    <row r="11" spans="2:17" x14ac:dyDescent="0.2">
      <c r="B11" s="120" t="s">
        <v>129</v>
      </c>
      <c r="C11" s="119">
        <v>4419080</v>
      </c>
      <c r="D11" s="119">
        <v>3680620.41</v>
      </c>
      <c r="E11" s="119"/>
      <c r="F11" s="119">
        <f t="shared" si="0"/>
        <v>3680620.41</v>
      </c>
      <c r="G11" s="119">
        <v>670757.11</v>
      </c>
      <c r="H11" s="119">
        <v>76600</v>
      </c>
      <c r="I11" s="119">
        <v>2480112.6</v>
      </c>
      <c r="J11" s="119">
        <v>210240.7</v>
      </c>
      <c r="K11" s="119"/>
      <c r="L11" s="119">
        <v>132950</v>
      </c>
      <c r="M11" s="119"/>
      <c r="N11" s="119">
        <v>100000</v>
      </c>
      <c r="O11" s="119"/>
      <c r="P11" s="119">
        <v>9960</v>
      </c>
      <c r="Q11" s="119"/>
    </row>
    <row r="12" spans="2:17" x14ac:dyDescent="0.2">
      <c r="B12" s="120" t="s">
        <v>112</v>
      </c>
      <c r="C12" s="119">
        <v>528000</v>
      </c>
      <c r="D12" s="119">
        <v>426938.66</v>
      </c>
      <c r="E12" s="119"/>
      <c r="F12" s="119">
        <f t="shared" si="0"/>
        <v>426938.66</v>
      </c>
      <c r="G12" s="119">
        <v>393991.78</v>
      </c>
      <c r="H12" s="119"/>
      <c r="I12" s="119">
        <v>32946.879999999997</v>
      </c>
      <c r="J12" s="119"/>
      <c r="K12" s="119"/>
      <c r="L12" s="119"/>
      <c r="M12" s="119"/>
      <c r="N12" s="119"/>
      <c r="O12" s="119"/>
      <c r="P12" s="119"/>
      <c r="Q12" s="119"/>
    </row>
    <row r="13" spans="2:17" x14ac:dyDescent="0.2">
      <c r="B13" s="120" t="s">
        <v>100</v>
      </c>
      <c r="C13" s="119">
        <v>1206000</v>
      </c>
      <c r="D13" s="119">
        <v>1023000</v>
      </c>
      <c r="E13" s="119"/>
      <c r="F13" s="119">
        <f t="shared" si="0"/>
        <v>1023000</v>
      </c>
      <c r="G13" s="119">
        <v>940000</v>
      </c>
      <c r="H13" s="119"/>
      <c r="I13" s="119">
        <v>67000</v>
      </c>
      <c r="J13" s="119"/>
      <c r="K13" s="119">
        <v>16000</v>
      </c>
      <c r="L13" s="119"/>
      <c r="M13" s="119"/>
      <c r="N13" s="119"/>
      <c r="O13" s="119"/>
      <c r="P13" s="119"/>
      <c r="Q13" s="119"/>
    </row>
    <row r="14" spans="2:17" x14ac:dyDescent="0.2">
      <c r="B14" s="120" t="s">
        <v>130</v>
      </c>
      <c r="C14" s="119">
        <v>6680000</v>
      </c>
      <c r="D14" s="119">
        <v>6141050</v>
      </c>
      <c r="E14" s="119">
        <v>114000</v>
      </c>
      <c r="F14" s="119">
        <f t="shared" si="0"/>
        <v>6255050</v>
      </c>
      <c r="G14" s="119"/>
      <c r="H14" s="119"/>
      <c r="I14" s="119"/>
      <c r="J14" s="119"/>
      <c r="K14" s="119"/>
      <c r="L14" s="119"/>
      <c r="M14" s="119"/>
      <c r="N14" s="119"/>
      <c r="O14" s="119">
        <v>6255050</v>
      </c>
      <c r="P14" s="119"/>
      <c r="Q14" s="119"/>
    </row>
    <row r="15" spans="2:17" s="26" customFormat="1" x14ac:dyDescent="0.2">
      <c r="B15" s="120" t="s">
        <v>201</v>
      </c>
      <c r="C15" s="119">
        <v>20000</v>
      </c>
      <c r="D15" s="119">
        <v>0</v>
      </c>
      <c r="E15" s="119">
        <v>0</v>
      </c>
      <c r="F15" s="119">
        <v>0</v>
      </c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</row>
    <row r="16" spans="2:17" x14ac:dyDescent="0.2">
      <c r="B16" s="120" t="s">
        <v>113</v>
      </c>
      <c r="C16" s="119">
        <v>4766000</v>
      </c>
      <c r="D16" s="119">
        <v>4668000</v>
      </c>
      <c r="E16" s="119"/>
      <c r="F16" s="119">
        <f>+D16+E16</f>
        <v>4668000</v>
      </c>
      <c r="G16" s="119">
        <v>140000</v>
      </c>
      <c r="H16" s="119"/>
      <c r="I16" s="119">
        <v>3868000</v>
      </c>
      <c r="J16" s="119">
        <v>660000</v>
      </c>
      <c r="K16" s="119"/>
      <c r="L16" s="119"/>
      <c r="M16" s="119"/>
      <c r="N16" s="119"/>
      <c r="O16" s="119"/>
      <c r="P16" s="119"/>
      <c r="Q16" s="119"/>
    </row>
    <row r="17" spans="2:17" ht="15" thickBot="1" x14ac:dyDescent="0.25">
      <c r="B17" s="121" t="s">
        <v>131</v>
      </c>
      <c r="C17" s="122">
        <f t="shared" ref="C17:D17" si="1">SUM(C6:C16)</f>
        <v>67784000</v>
      </c>
      <c r="D17" s="122">
        <f t="shared" si="1"/>
        <v>60796224.719999999</v>
      </c>
      <c r="E17" s="122">
        <f>SUM(E6:E16)</f>
        <v>114000</v>
      </c>
      <c r="F17" s="122">
        <f>SUM(F6:F16)</f>
        <v>60910224.719999999</v>
      </c>
      <c r="G17" s="122">
        <f t="shared" ref="G17:P17" si="2">SUM(G6:G16)</f>
        <v>13369081.539999999</v>
      </c>
      <c r="H17" s="122">
        <f t="shared" si="2"/>
        <v>1009420</v>
      </c>
      <c r="I17" s="122">
        <f t="shared" si="2"/>
        <v>11626109.48</v>
      </c>
      <c r="J17" s="122">
        <f t="shared" si="2"/>
        <v>2006008.7</v>
      </c>
      <c r="K17" s="122">
        <f t="shared" si="2"/>
        <v>939602</v>
      </c>
      <c r="L17" s="122">
        <f t="shared" si="2"/>
        <v>1456410</v>
      </c>
      <c r="M17" s="122">
        <f t="shared" si="2"/>
        <v>129400</v>
      </c>
      <c r="N17" s="122">
        <f t="shared" si="2"/>
        <v>540000</v>
      </c>
      <c r="O17" s="122">
        <f t="shared" si="2"/>
        <v>6255050</v>
      </c>
      <c r="P17" s="122">
        <f t="shared" si="2"/>
        <v>471250</v>
      </c>
      <c r="Q17" s="122">
        <f>SUM(Q6:Q16)</f>
        <v>23107893</v>
      </c>
    </row>
    <row r="18" spans="2:17" ht="15" thickTop="1" x14ac:dyDescent="0.2">
      <c r="B18" s="180" t="s">
        <v>114</v>
      </c>
      <c r="C18" s="123">
        <v>0</v>
      </c>
      <c r="D18" s="123">
        <v>0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2:17" x14ac:dyDescent="0.2">
      <c r="B19" s="120" t="s">
        <v>115</v>
      </c>
      <c r="C19" s="119">
        <v>239100</v>
      </c>
      <c r="D19" s="119">
        <v>283502.59000000003</v>
      </c>
      <c r="E19" s="119"/>
      <c r="F19" s="119">
        <f>+D19+E19</f>
        <v>283502.59000000003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</row>
    <row r="20" spans="2:17" x14ac:dyDescent="0.2">
      <c r="B20" s="120" t="s">
        <v>116</v>
      </c>
      <c r="C20" s="119">
        <v>430500</v>
      </c>
      <c r="D20" s="119">
        <v>268810.59999999998</v>
      </c>
      <c r="E20" s="119"/>
      <c r="F20" s="119">
        <f t="shared" ref="F20:F25" si="3">+D20+E20</f>
        <v>268810.59999999998</v>
      </c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</row>
    <row r="21" spans="2:17" x14ac:dyDescent="0.2">
      <c r="B21" s="120" t="s">
        <v>117</v>
      </c>
      <c r="C21" s="119">
        <v>345600</v>
      </c>
      <c r="D21" s="119">
        <v>273955.20000000001</v>
      </c>
      <c r="E21" s="119"/>
      <c r="F21" s="119">
        <f t="shared" si="3"/>
        <v>273955.20000000001</v>
      </c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r="22" spans="2:17" x14ac:dyDescent="0.2">
      <c r="B22" s="120" t="s">
        <v>118</v>
      </c>
      <c r="C22" s="119">
        <v>236000</v>
      </c>
      <c r="D22" s="119">
        <v>33100</v>
      </c>
      <c r="E22" s="119"/>
      <c r="F22" s="119">
        <f t="shared" si="3"/>
        <v>33100</v>
      </c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r="23" spans="2:17" x14ac:dyDescent="0.2">
      <c r="B23" s="120" t="s">
        <v>119</v>
      </c>
      <c r="C23" s="119">
        <v>25000000</v>
      </c>
      <c r="D23" s="119">
        <v>29717140.039999999</v>
      </c>
      <c r="E23" s="119"/>
      <c r="F23" s="119">
        <f t="shared" si="3"/>
        <v>29717140.039999999</v>
      </c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2:17" x14ac:dyDescent="0.2">
      <c r="B24" s="120" t="s">
        <v>120</v>
      </c>
      <c r="C24" s="119">
        <v>41578800</v>
      </c>
      <c r="D24" s="119">
        <v>42502259</v>
      </c>
      <c r="E24" s="119"/>
      <c r="F24" s="119">
        <f t="shared" si="3"/>
        <v>42502259</v>
      </c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r="25" spans="2:17" x14ac:dyDescent="0.2">
      <c r="B25" s="120" t="s">
        <v>136</v>
      </c>
      <c r="C25" s="119">
        <v>0</v>
      </c>
      <c r="D25" s="119">
        <v>0</v>
      </c>
      <c r="E25" s="119">
        <v>114000</v>
      </c>
      <c r="F25" s="119">
        <f t="shared" si="3"/>
        <v>114000</v>
      </c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r="26" spans="2:17" ht="15" thickBot="1" x14ac:dyDescent="0.25">
      <c r="B26" s="121" t="s">
        <v>121</v>
      </c>
      <c r="C26" s="122">
        <f>SUM(C19:C25)</f>
        <v>67830000</v>
      </c>
      <c r="D26" s="122">
        <f>SUM(D19:D25)</f>
        <v>73078767.430000007</v>
      </c>
      <c r="E26" s="122">
        <f>+E25</f>
        <v>114000</v>
      </c>
      <c r="F26" s="122">
        <f>SUM(F19:F25)</f>
        <v>73192767.430000007</v>
      </c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</row>
    <row r="27" spans="2:17" ht="15.75" thickTop="1" thickBot="1" x14ac:dyDescent="0.25">
      <c r="B27" s="124" t="s">
        <v>122</v>
      </c>
      <c r="C27" s="125"/>
      <c r="D27" s="154"/>
      <c r="E27" s="126"/>
      <c r="F27" s="179">
        <f>+F26-F17</f>
        <v>12282542.710000008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</row>
    <row r="28" spans="2:17" s="26" customFormat="1" ht="15" thickTop="1" x14ac:dyDescent="0.2">
      <c r="B28" s="124"/>
      <c r="C28" s="125"/>
      <c r="D28" s="126"/>
      <c r="E28" s="126"/>
      <c r="F28" s="126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</row>
    <row r="29" spans="2:17" s="26" customFormat="1" x14ac:dyDescent="0.2">
      <c r="B29" s="124"/>
      <c r="C29" s="125"/>
      <c r="D29" s="126"/>
      <c r="E29" s="126"/>
      <c r="F29" s="126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</row>
    <row r="30" spans="2:17" s="26" customFormat="1" x14ac:dyDescent="0.2">
      <c r="B30" s="124"/>
      <c r="C30" s="125"/>
      <c r="D30" s="126"/>
      <c r="E30" s="126"/>
      <c r="F30" s="126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</row>
    <row r="31" spans="2:17" s="26" customFormat="1" x14ac:dyDescent="0.2">
      <c r="B31" s="124"/>
      <c r="C31" s="125"/>
      <c r="D31" s="126"/>
      <c r="E31" s="126"/>
      <c r="F31" s="126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</row>
    <row r="32" spans="2:17" ht="15" x14ac:dyDescent="0.25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6" spans="4:4" x14ac:dyDescent="0.2">
      <c r="D36" t="s">
        <v>52</v>
      </c>
    </row>
  </sheetData>
  <mergeCells count="3">
    <mergeCell ref="B1:Q1"/>
    <mergeCell ref="B2:Q2"/>
    <mergeCell ref="B3:Q3"/>
  </mergeCells>
  <pageMargins left="0.16" right="0.15748031496062992" top="0.41" bottom="0.21" header="0.31496062992125984" footer="0.16"/>
  <pageSetup paperSize="9" scale="90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14" sqref="D14"/>
    </sheetView>
  </sheetViews>
  <sheetFormatPr defaultRowHeight="14.25" x14ac:dyDescent="0.2"/>
  <cols>
    <col min="2" max="2" width="17" customWidth="1"/>
    <col min="9" max="9" width="5.75" customWidth="1"/>
  </cols>
  <sheetData>
    <row r="1" spans="1:9" ht="21" x14ac:dyDescent="0.35">
      <c r="A1" s="235" t="s">
        <v>141</v>
      </c>
      <c r="B1" s="235"/>
      <c r="C1" s="235"/>
      <c r="D1" s="235"/>
      <c r="E1" s="235"/>
      <c r="F1" s="235"/>
      <c r="G1" s="235"/>
      <c r="H1" s="235"/>
      <c r="I1" s="235"/>
    </row>
    <row r="2" spans="1:9" ht="21" x14ac:dyDescent="0.35">
      <c r="A2" s="235" t="s">
        <v>24</v>
      </c>
      <c r="B2" s="235"/>
      <c r="C2" s="235"/>
      <c r="D2" s="235"/>
      <c r="E2" s="235"/>
      <c r="F2" s="235"/>
      <c r="G2" s="235"/>
      <c r="H2" s="235"/>
      <c r="I2" s="235"/>
    </row>
    <row r="3" spans="1:9" ht="21" x14ac:dyDescent="0.35">
      <c r="A3" s="235" t="s">
        <v>32</v>
      </c>
      <c r="B3" s="235"/>
      <c r="C3" s="235"/>
      <c r="D3" s="235"/>
      <c r="E3" s="235"/>
      <c r="F3" s="235"/>
      <c r="G3" s="235"/>
      <c r="H3" s="235"/>
      <c r="I3" s="235"/>
    </row>
    <row r="4" spans="1:9" ht="21" x14ac:dyDescent="0.35">
      <c r="A4" s="39"/>
      <c r="B4" s="39"/>
      <c r="C4" s="39"/>
      <c r="D4" s="39"/>
      <c r="E4" s="39"/>
      <c r="F4" s="39"/>
      <c r="G4" s="39"/>
      <c r="H4" s="39"/>
      <c r="I4" s="39"/>
    </row>
    <row r="5" spans="1:9" ht="21" x14ac:dyDescent="0.35">
      <c r="A5" s="40" t="s">
        <v>53</v>
      </c>
      <c r="B5" s="39"/>
      <c r="C5" s="39"/>
      <c r="D5" s="39"/>
      <c r="E5" s="39"/>
      <c r="F5" s="39"/>
      <c r="G5" s="39"/>
      <c r="H5" s="39"/>
      <c r="I5" s="39"/>
    </row>
    <row r="6" spans="1:9" s="26" customFormat="1" ht="21" x14ac:dyDescent="0.35">
      <c r="A6" s="40"/>
      <c r="B6" s="39" t="s">
        <v>170</v>
      </c>
      <c r="C6" s="39"/>
      <c r="D6" s="39"/>
      <c r="E6" s="39"/>
      <c r="F6" s="39"/>
      <c r="G6" s="39"/>
      <c r="H6" s="39"/>
      <c r="I6" s="39"/>
    </row>
    <row r="7" spans="1:9" ht="21" x14ac:dyDescent="0.35">
      <c r="A7" s="39" t="s">
        <v>171</v>
      </c>
      <c r="B7" s="39"/>
      <c r="C7" s="39"/>
      <c r="D7" s="39"/>
      <c r="E7" s="39"/>
      <c r="F7" s="39"/>
      <c r="G7" s="39"/>
      <c r="H7" s="39"/>
      <c r="I7" s="39"/>
    </row>
    <row r="8" spans="1:9" ht="21" x14ac:dyDescent="0.35">
      <c r="A8" s="39"/>
      <c r="B8" s="39" t="s">
        <v>172</v>
      </c>
      <c r="C8" s="39" t="s">
        <v>173</v>
      </c>
      <c r="D8" s="39" t="s">
        <v>174</v>
      </c>
      <c r="E8" s="39"/>
      <c r="F8" s="39"/>
      <c r="G8" s="39"/>
      <c r="H8" s="39"/>
      <c r="I8" s="39"/>
    </row>
    <row r="9" spans="1:9" s="26" customFormat="1" ht="21" x14ac:dyDescent="0.35">
      <c r="A9" s="39"/>
      <c r="B9" s="39" t="s">
        <v>175</v>
      </c>
      <c r="C9" s="39" t="s">
        <v>173</v>
      </c>
      <c r="D9" s="39" t="s">
        <v>176</v>
      </c>
      <c r="E9" s="39"/>
      <c r="F9" s="39"/>
      <c r="G9" s="39"/>
      <c r="H9" s="39"/>
      <c r="I9" s="39"/>
    </row>
    <row r="10" spans="1:9" s="26" customFormat="1" ht="21" x14ac:dyDescent="0.35">
      <c r="A10" s="39"/>
      <c r="B10" s="39" t="s">
        <v>177</v>
      </c>
      <c r="C10" s="39" t="s">
        <v>173</v>
      </c>
      <c r="D10" s="39" t="s">
        <v>178</v>
      </c>
      <c r="E10" s="39"/>
      <c r="F10" s="39"/>
      <c r="G10" s="39"/>
      <c r="H10" s="39"/>
      <c r="I10" s="39"/>
    </row>
    <row r="11" spans="1:9" s="26" customFormat="1" ht="21" x14ac:dyDescent="0.35">
      <c r="A11" s="39"/>
      <c r="B11" s="39" t="s">
        <v>179</v>
      </c>
      <c r="C11" s="39" t="s">
        <v>173</v>
      </c>
      <c r="D11" s="39" t="s">
        <v>180</v>
      </c>
      <c r="E11" s="39"/>
      <c r="F11" s="39"/>
      <c r="G11" s="39"/>
      <c r="H11" s="39"/>
      <c r="I11" s="39"/>
    </row>
    <row r="12" spans="1:9" s="26" customFormat="1" ht="21" x14ac:dyDescent="0.35">
      <c r="A12" s="39"/>
      <c r="B12" s="39" t="s">
        <v>181</v>
      </c>
      <c r="C12" s="39"/>
      <c r="D12" s="39"/>
      <c r="E12" s="39"/>
      <c r="F12" s="39"/>
      <c r="G12" s="39"/>
      <c r="H12" s="39"/>
      <c r="I12" s="39"/>
    </row>
    <row r="13" spans="1:9" s="26" customFormat="1" ht="21" x14ac:dyDescent="0.35">
      <c r="A13" s="39"/>
      <c r="B13" s="39" t="s">
        <v>182</v>
      </c>
      <c r="C13" s="39"/>
      <c r="D13" s="39"/>
      <c r="E13" s="39"/>
      <c r="F13" s="39"/>
      <c r="G13" s="39"/>
      <c r="H13" s="39"/>
      <c r="I13" s="39"/>
    </row>
    <row r="14" spans="1:9" s="26" customFormat="1" ht="21" x14ac:dyDescent="0.35">
      <c r="A14" s="39"/>
      <c r="B14" s="39" t="s">
        <v>183</v>
      </c>
      <c r="C14" s="39"/>
      <c r="D14" s="39"/>
      <c r="E14" s="39"/>
      <c r="F14" s="39"/>
      <c r="G14" s="39"/>
      <c r="H14" s="39"/>
      <c r="I14" s="39"/>
    </row>
    <row r="15" spans="1:9" ht="21" x14ac:dyDescent="0.35">
      <c r="A15" s="39"/>
      <c r="B15" s="39"/>
      <c r="C15" s="39"/>
      <c r="D15" s="39"/>
      <c r="E15" s="39"/>
      <c r="F15" s="39"/>
      <c r="G15" s="39"/>
      <c r="H15" s="39"/>
      <c r="I15" s="39"/>
    </row>
    <row r="16" spans="1:9" ht="21" x14ac:dyDescent="0.35">
      <c r="A16" s="40" t="s">
        <v>54</v>
      </c>
      <c r="B16" s="39"/>
      <c r="C16" s="39"/>
      <c r="D16" s="39"/>
      <c r="E16" s="39"/>
      <c r="F16" s="39"/>
      <c r="G16" s="39"/>
      <c r="H16" s="39"/>
      <c r="I16" s="39"/>
    </row>
    <row r="17" spans="1:9" ht="21" x14ac:dyDescent="0.35">
      <c r="A17" s="39"/>
      <c r="B17" s="39" t="s">
        <v>62</v>
      </c>
      <c r="C17" s="39"/>
      <c r="D17" s="39"/>
      <c r="E17" s="39"/>
      <c r="F17" s="39"/>
      <c r="G17" s="39"/>
      <c r="H17" s="39"/>
      <c r="I17" s="39"/>
    </row>
    <row r="18" spans="1:9" ht="21" x14ac:dyDescent="0.35">
      <c r="A18" s="39"/>
      <c r="B18" s="39" t="s">
        <v>63</v>
      </c>
      <c r="C18" s="39"/>
      <c r="D18" s="39"/>
      <c r="E18" s="39"/>
      <c r="F18" s="39"/>
      <c r="G18" s="39"/>
      <c r="H18" s="39"/>
      <c r="I18" s="39"/>
    </row>
    <row r="19" spans="1:9" ht="21" x14ac:dyDescent="0.35">
      <c r="A19" s="39" t="s">
        <v>55</v>
      </c>
      <c r="B19" s="39"/>
      <c r="C19" s="39"/>
      <c r="D19" s="39"/>
      <c r="E19" s="39"/>
      <c r="F19" s="39"/>
      <c r="G19" s="39"/>
      <c r="H19" s="39"/>
      <c r="I19" s="39"/>
    </row>
    <row r="20" spans="1:9" ht="21" x14ac:dyDescent="0.35">
      <c r="A20" s="39" t="s">
        <v>56</v>
      </c>
      <c r="B20" s="39"/>
      <c r="C20" s="39"/>
      <c r="D20" s="39"/>
      <c r="E20" s="39"/>
      <c r="F20" s="39"/>
      <c r="G20" s="39"/>
      <c r="H20" s="39"/>
      <c r="I20" s="39"/>
    </row>
    <row r="21" spans="1:9" ht="21" x14ac:dyDescent="0.35">
      <c r="A21" s="39" t="s">
        <v>57</v>
      </c>
      <c r="B21" s="39"/>
      <c r="C21" s="39"/>
      <c r="D21" s="39"/>
      <c r="E21" s="39"/>
      <c r="F21" s="39"/>
      <c r="G21" s="39"/>
      <c r="H21" s="39"/>
      <c r="I21" s="39"/>
    </row>
    <row r="22" spans="1:9" ht="21" x14ac:dyDescent="0.35">
      <c r="A22" s="39"/>
      <c r="B22" s="39" t="s">
        <v>64</v>
      </c>
      <c r="C22" s="39"/>
      <c r="D22" s="39"/>
      <c r="E22" s="39"/>
      <c r="F22" s="39"/>
      <c r="G22" s="39"/>
      <c r="H22" s="39"/>
      <c r="I22" s="39"/>
    </row>
    <row r="23" spans="1:9" ht="15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" x14ac:dyDescent="0.25">
      <c r="A24" s="1"/>
      <c r="B24" s="1"/>
      <c r="C24" s="1"/>
      <c r="D24" s="1"/>
      <c r="E24" s="1"/>
      <c r="F24" s="1"/>
      <c r="G24" s="1"/>
      <c r="H24" s="1"/>
      <c r="I24" s="1"/>
    </row>
  </sheetData>
  <mergeCells count="3">
    <mergeCell ref="A1:I1"/>
    <mergeCell ref="A2:I2"/>
    <mergeCell ref="A3:I3"/>
  </mergeCells>
  <pageMargins left="0.98425196850393704" right="0.19685039370078741" top="0.78740157480314965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E28" sqref="E28"/>
    </sheetView>
  </sheetViews>
  <sheetFormatPr defaultRowHeight="15" x14ac:dyDescent="0.25"/>
  <cols>
    <col min="1" max="1" width="30.5" style="1" customWidth="1"/>
    <col min="2" max="2" width="13.75" style="1" bestFit="1" customWidth="1"/>
    <col min="3" max="3" width="14.625" style="1" customWidth="1"/>
    <col min="4" max="4" width="17.375" style="1" customWidth="1"/>
    <col min="5" max="5" width="14.125" style="1" customWidth="1"/>
    <col min="6" max="6" width="14.75" style="1" customWidth="1"/>
    <col min="7" max="16384" width="9" style="1"/>
  </cols>
  <sheetData>
    <row r="1" spans="1:7" ht="21" x14ac:dyDescent="0.35">
      <c r="A1" s="235" t="s">
        <v>141</v>
      </c>
      <c r="B1" s="235"/>
      <c r="C1" s="235"/>
      <c r="D1" s="235"/>
      <c r="E1" s="235"/>
      <c r="F1" s="235"/>
      <c r="G1" s="37"/>
    </row>
    <row r="2" spans="1:7" ht="21" x14ac:dyDescent="0.35">
      <c r="A2" s="235" t="s">
        <v>24</v>
      </c>
      <c r="B2" s="235"/>
      <c r="C2" s="235"/>
      <c r="D2" s="235"/>
      <c r="E2" s="235"/>
      <c r="F2" s="235"/>
      <c r="G2" s="37"/>
    </row>
    <row r="3" spans="1:7" ht="21" x14ac:dyDescent="0.35">
      <c r="A3" s="235" t="s">
        <v>32</v>
      </c>
      <c r="B3" s="235"/>
      <c r="C3" s="235"/>
      <c r="D3" s="235"/>
      <c r="E3" s="235"/>
      <c r="F3" s="235"/>
      <c r="G3" s="37"/>
    </row>
    <row r="4" spans="1:7" ht="18.75" x14ac:dyDescent="0.3">
      <c r="A4" s="29"/>
      <c r="B4" s="29"/>
      <c r="C4" s="29"/>
      <c r="D4" s="29"/>
      <c r="E4" s="29"/>
      <c r="F4" s="29"/>
      <c r="G4" s="31"/>
    </row>
    <row r="5" spans="1:7" ht="21" x14ac:dyDescent="0.35">
      <c r="A5" s="40" t="s">
        <v>48</v>
      </c>
      <c r="B5" s="40"/>
      <c r="C5" s="40"/>
      <c r="D5" s="40"/>
      <c r="E5" s="40"/>
      <c r="F5" s="40"/>
      <c r="G5" s="31"/>
    </row>
    <row r="6" spans="1:7" ht="21" x14ac:dyDescent="0.35">
      <c r="A6" s="239" t="s">
        <v>38</v>
      </c>
      <c r="B6" s="238" t="s">
        <v>39</v>
      </c>
      <c r="C6" s="238"/>
      <c r="D6" s="237" t="s">
        <v>40</v>
      </c>
      <c r="E6" s="237"/>
      <c r="F6" s="237"/>
      <c r="G6" s="31"/>
    </row>
    <row r="7" spans="1:7" ht="21" x14ac:dyDescent="0.35">
      <c r="A7" s="240"/>
      <c r="B7" s="238"/>
      <c r="C7" s="238"/>
      <c r="D7" s="163" t="s">
        <v>41</v>
      </c>
      <c r="E7" s="237" t="s">
        <v>42</v>
      </c>
      <c r="F7" s="237"/>
      <c r="G7" s="31"/>
    </row>
    <row r="8" spans="1:7" ht="21" x14ac:dyDescent="0.35">
      <c r="A8" s="177"/>
      <c r="B8" s="163">
        <v>2561</v>
      </c>
      <c r="C8" s="163">
        <v>2560</v>
      </c>
      <c r="D8" s="178"/>
      <c r="E8" s="163">
        <v>2561</v>
      </c>
      <c r="F8" s="163">
        <v>2560</v>
      </c>
      <c r="G8" s="31"/>
    </row>
    <row r="9" spans="1:7" ht="21" x14ac:dyDescent="0.35">
      <c r="A9" s="181" t="s">
        <v>43</v>
      </c>
      <c r="B9" s="165"/>
      <c r="C9" s="166"/>
      <c r="D9" s="39"/>
      <c r="E9" s="165"/>
      <c r="F9" s="135"/>
      <c r="G9" s="31"/>
    </row>
    <row r="10" spans="1:7" ht="21" x14ac:dyDescent="0.35">
      <c r="A10" s="167" t="s">
        <v>49</v>
      </c>
      <c r="B10" s="166">
        <v>11101905</v>
      </c>
      <c r="C10" s="166">
        <v>11101905</v>
      </c>
      <c r="D10" s="168" t="s">
        <v>44</v>
      </c>
      <c r="E10" s="166">
        <v>455204</v>
      </c>
      <c r="F10" s="169">
        <v>4555204</v>
      </c>
      <c r="G10" s="31"/>
    </row>
    <row r="11" spans="1:7" ht="21" x14ac:dyDescent="0.35">
      <c r="A11" s="167" t="s">
        <v>184</v>
      </c>
      <c r="B11" s="166">
        <v>2860000</v>
      </c>
      <c r="C11" s="170">
        <v>2860000</v>
      </c>
      <c r="D11" s="168" t="s">
        <v>186</v>
      </c>
      <c r="E11" s="168">
        <v>9205230</v>
      </c>
      <c r="F11" s="169">
        <v>4929230</v>
      </c>
      <c r="G11" s="31"/>
    </row>
    <row r="12" spans="1:7" ht="21" x14ac:dyDescent="0.35">
      <c r="A12" s="167" t="s">
        <v>185</v>
      </c>
      <c r="B12" s="166">
        <v>13360951.08</v>
      </c>
      <c r="C12" s="166">
        <v>13360951.08</v>
      </c>
      <c r="D12" s="168" t="s">
        <v>20</v>
      </c>
      <c r="E12" s="168">
        <v>11785850</v>
      </c>
      <c r="F12" s="169">
        <v>11785850</v>
      </c>
      <c r="G12" s="31"/>
    </row>
    <row r="13" spans="1:7" ht="21" x14ac:dyDescent="0.35">
      <c r="A13" s="181" t="s">
        <v>45</v>
      </c>
      <c r="B13" s="166"/>
      <c r="C13" s="166"/>
      <c r="D13" s="39" t="s">
        <v>58</v>
      </c>
      <c r="E13" s="166">
        <v>17673951.079999998</v>
      </c>
      <c r="F13" s="169">
        <v>17673951.079999998</v>
      </c>
      <c r="G13" s="31"/>
    </row>
    <row r="14" spans="1:7" ht="21" x14ac:dyDescent="0.35">
      <c r="A14" s="167" t="s">
        <v>46</v>
      </c>
      <c r="B14" s="166">
        <v>2120060</v>
      </c>
      <c r="C14" s="166">
        <v>1944060</v>
      </c>
      <c r="D14" s="171"/>
      <c r="E14" s="166"/>
      <c r="F14" s="166"/>
      <c r="G14" s="31"/>
    </row>
    <row r="15" spans="1:7" ht="21" x14ac:dyDescent="0.35">
      <c r="A15" s="167" t="s">
        <v>187</v>
      </c>
      <c r="B15" s="166">
        <v>481740</v>
      </c>
      <c r="C15" s="166">
        <v>481740</v>
      </c>
      <c r="D15" s="39"/>
      <c r="E15" s="166"/>
      <c r="F15" s="166"/>
      <c r="G15" s="31"/>
    </row>
    <row r="16" spans="1:7" ht="21" x14ac:dyDescent="0.35">
      <c r="A16" s="167" t="s">
        <v>188</v>
      </c>
      <c r="B16" s="166">
        <v>608500</v>
      </c>
      <c r="C16" s="166">
        <v>608500</v>
      </c>
      <c r="D16" s="39"/>
      <c r="E16" s="166"/>
      <c r="F16" s="166"/>
      <c r="G16" s="31"/>
    </row>
    <row r="17" spans="1:7" ht="21" x14ac:dyDescent="0.35">
      <c r="A17" s="167" t="s">
        <v>189</v>
      </c>
      <c r="B17" s="166">
        <v>151100</v>
      </c>
      <c r="C17" s="166">
        <v>151100</v>
      </c>
      <c r="D17" s="39"/>
      <c r="E17" s="166"/>
      <c r="F17" s="166"/>
      <c r="G17" s="31"/>
    </row>
    <row r="18" spans="1:7" ht="21" x14ac:dyDescent="0.35">
      <c r="A18" s="167" t="s">
        <v>190</v>
      </c>
      <c r="B18" s="166">
        <v>477510</v>
      </c>
      <c r="C18" s="166">
        <v>477510</v>
      </c>
      <c r="D18" s="39"/>
      <c r="E18" s="166"/>
      <c r="F18" s="166"/>
      <c r="G18" s="31"/>
    </row>
    <row r="19" spans="1:7" ht="21" x14ac:dyDescent="0.35">
      <c r="A19" s="167" t="s">
        <v>191</v>
      </c>
      <c r="B19" s="166">
        <v>180460</v>
      </c>
      <c r="C19" s="166">
        <v>180460</v>
      </c>
      <c r="D19" s="39"/>
      <c r="E19" s="166"/>
      <c r="F19" s="166"/>
      <c r="G19" s="31"/>
    </row>
    <row r="20" spans="1:7" ht="21" x14ac:dyDescent="0.35">
      <c r="A20" s="167" t="s">
        <v>194</v>
      </c>
      <c r="B20" s="166">
        <v>675460</v>
      </c>
      <c r="C20" s="166">
        <v>675460</v>
      </c>
      <c r="D20" s="39"/>
      <c r="E20" s="166"/>
      <c r="F20" s="166"/>
      <c r="G20" s="31"/>
    </row>
    <row r="21" spans="1:7" ht="21" x14ac:dyDescent="0.35">
      <c r="A21" s="167" t="s">
        <v>192</v>
      </c>
      <c r="B21" s="166">
        <v>55200</v>
      </c>
      <c r="C21" s="166">
        <v>55200</v>
      </c>
      <c r="D21" s="39"/>
      <c r="E21" s="166"/>
      <c r="F21" s="166"/>
      <c r="G21" s="31"/>
    </row>
    <row r="22" spans="1:7" ht="21" x14ac:dyDescent="0.35">
      <c r="A22" s="167" t="s">
        <v>47</v>
      </c>
      <c r="B22" s="166">
        <v>6933349</v>
      </c>
      <c r="C22" s="166">
        <v>6933349</v>
      </c>
      <c r="D22" s="39"/>
      <c r="E22" s="166"/>
      <c r="F22" s="166"/>
      <c r="G22" s="31"/>
    </row>
    <row r="23" spans="1:7" ht="21" x14ac:dyDescent="0.35">
      <c r="A23" s="167" t="s">
        <v>193</v>
      </c>
      <c r="B23" s="166">
        <v>114000</v>
      </c>
      <c r="C23" s="166">
        <v>114000</v>
      </c>
      <c r="D23" s="39"/>
      <c r="E23" s="166"/>
      <c r="F23" s="166"/>
      <c r="G23" s="31"/>
    </row>
    <row r="24" spans="1:7" ht="21" x14ac:dyDescent="0.35">
      <c r="A24" s="172"/>
      <c r="B24" s="166"/>
      <c r="C24" s="166"/>
      <c r="D24" s="39"/>
      <c r="E24" s="166"/>
      <c r="F24" s="166"/>
      <c r="G24" s="31"/>
    </row>
    <row r="25" spans="1:7" ht="21" x14ac:dyDescent="0.35">
      <c r="A25" s="173" t="s">
        <v>26</v>
      </c>
      <c r="B25" s="133">
        <f>SUM(B10:B24)</f>
        <v>39120235.079999998</v>
      </c>
      <c r="C25" s="133">
        <f>SUM(C10:C24)</f>
        <v>38944235.079999998</v>
      </c>
      <c r="D25" s="174"/>
      <c r="E25" s="133">
        <f>SUM(E10:E24)</f>
        <v>39120235.079999998</v>
      </c>
      <c r="F25" s="133">
        <f>SUM(F10:F24)</f>
        <v>38944235.079999998</v>
      </c>
      <c r="G25" s="31"/>
    </row>
    <row r="26" spans="1:7" ht="18.75" x14ac:dyDescent="0.3">
      <c r="A26" s="38"/>
      <c r="B26" s="31"/>
      <c r="C26" s="31"/>
      <c r="D26" s="31"/>
      <c r="E26" s="31"/>
      <c r="F26" s="31"/>
      <c r="G26" s="31"/>
    </row>
    <row r="27" spans="1:7" ht="21" x14ac:dyDescent="0.35">
      <c r="A27" s="176" t="s">
        <v>50</v>
      </c>
      <c r="B27" s="31"/>
      <c r="C27" s="31"/>
      <c r="D27" s="31"/>
      <c r="E27" s="31"/>
      <c r="F27" s="31"/>
      <c r="G27" s="31"/>
    </row>
    <row r="28" spans="1:7" ht="21" x14ac:dyDescent="0.35">
      <c r="A28" s="175" t="s">
        <v>65</v>
      </c>
      <c r="B28" s="39"/>
      <c r="C28" s="39"/>
      <c r="D28" s="39"/>
      <c r="E28" s="39"/>
      <c r="F28" s="31"/>
      <c r="G28" s="31"/>
    </row>
    <row r="29" spans="1:7" ht="21" x14ac:dyDescent="0.35">
      <c r="A29" s="39" t="s">
        <v>66</v>
      </c>
      <c r="B29" s="39"/>
      <c r="C29" s="39"/>
      <c r="D29" s="39"/>
      <c r="E29" s="39"/>
      <c r="F29" s="31"/>
      <c r="G29" s="31"/>
    </row>
    <row r="30" spans="1:7" ht="21" x14ac:dyDescent="0.35">
      <c r="A30" s="39" t="s">
        <v>67</v>
      </c>
      <c r="B30" s="39"/>
      <c r="C30" s="39"/>
      <c r="D30" s="39"/>
      <c r="E30" s="39"/>
      <c r="F30" s="31"/>
      <c r="G30" s="31"/>
    </row>
    <row r="31" spans="1:7" ht="21" x14ac:dyDescent="0.35">
      <c r="A31" s="175" t="s">
        <v>51</v>
      </c>
      <c r="B31" s="39"/>
      <c r="C31" s="39"/>
      <c r="D31" s="39"/>
      <c r="E31" s="39"/>
      <c r="F31" s="31"/>
      <c r="G31" s="31"/>
    </row>
    <row r="33" spans="1:6" ht="21" x14ac:dyDescent="0.35">
      <c r="A33" s="236" t="s">
        <v>52</v>
      </c>
      <c r="B33" s="236"/>
      <c r="C33" s="236"/>
      <c r="D33" s="236"/>
      <c r="E33" s="236"/>
      <c r="F33" s="236"/>
    </row>
  </sheetData>
  <mergeCells count="8">
    <mergeCell ref="A33:F33"/>
    <mergeCell ref="A1:F1"/>
    <mergeCell ref="A2:F2"/>
    <mergeCell ref="A3:F3"/>
    <mergeCell ref="D6:F6"/>
    <mergeCell ref="E7:F7"/>
    <mergeCell ref="B6:C7"/>
    <mergeCell ref="A6:A7"/>
  </mergeCells>
  <pageMargins left="0.98425196850393704" right="0.23622047244094491" top="0.78740157480314965" bottom="0.19685039370078741" header="0.31496062992125984" footer="0.15748031496062992"/>
  <pageSetup paperSize="9"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D15" sqref="D15"/>
    </sheetView>
  </sheetViews>
  <sheetFormatPr defaultRowHeight="18.75" x14ac:dyDescent="0.3"/>
  <cols>
    <col min="1" max="1" width="9.25" style="25" customWidth="1"/>
    <col min="2" max="2" width="9" style="25"/>
    <col min="3" max="3" width="43" style="25" customWidth="1"/>
    <col min="4" max="4" width="15.25" style="25" customWidth="1"/>
    <col min="5" max="5" width="2.125" style="25" customWidth="1"/>
    <col min="6" max="6" width="15.375" style="25" customWidth="1"/>
    <col min="7" max="16384" width="9" style="25"/>
  </cols>
  <sheetData>
    <row r="1" spans="1:11" ht="21" x14ac:dyDescent="0.35">
      <c r="A1" s="235" t="s">
        <v>141</v>
      </c>
      <c r="B1" s="235"/>
      <c r="C1" s="235"/>
      <c r="D1" s="235"/>
      <c r="E1" s="235"/>
      <c r="F1" s="235"/>
      <c r="G1" s="235"/>
      <c r="H1" s="23"/>
      <c r="I1" s="23"/>
      <c r="J1" s="23"/>
      <c r="K1" s="23"/>
    </row>
    <row r="2" spans="1:11" ht="21" x14ac:dyDescent="0.35">
      <c r="A2" s="235" t="s">
        <v>24</v>
      </c>
      <c r="B2" s="235"/>
      <c r="C2" s="235"/>
      <c r="D2" s="235"/>
      <c r="E2" s="235"/>
      <c r="F2" s="235"/>
      <c r="G2" s="235"/>
      <c r="H2" s="23"/>
      <c r="I2" s="23"/>
      <c r="J2" s="23"/>
      <c r="K2" s="23"/>
    </row>
    <row r="3" spans="1:11" ht="21" x14ac:dyDescent="0.35">
      <c r="A3" s="235" t="s">
        <v>27</v>
      </c>
      <c r="B3" s="235"/>
      <c r="C3" s="235"/>
      <c r="D3" s="235"/>
      <c r="E3" s="235"/>
      <c r="F3" s="235"/>
      <c r="G3" s="235"/>
      <c r="H3" s="24"/>
      <c r="I3" s="24"/>
      <c r="J3" s="24"/>
      <c r="K3" s="24"/>
    </row>
    <row r="5" spans="1:11" ht="21" x14ac:dyDescent="0.35">
      <c r="A5" s="40" t="s">
        <v>25</v>
      </c>
      <c r="B5" s="40"/>
      <c r="C5" s="40"/>
      <c r="D5" s="207">
        <v>2561</v>
      </c>
      <c r="E5" s="207"/>
      <c r="F5" s="207">
        <v>2560</v>
      </c>
      <c r="G5" s="39"/>
    </row>
    <row r="6" spans="1:11" ht="21" x14ac:dyDescent="0.35">
      <c r="A6" s="39"/>
      <c r="B6" s="39"/>
      <c r="C6" s="39"/>
      <c r="D6" s="67"/>
      <c r="E6" s="67"/>
      <c r="F6" s="67"/>
      <c r="G6" s="39"/>
    </row>
    <row r="7" spans="1:11" ht="21" x14ac:dyDescent="0.35">
      <c r="A7" s="39"/>
      <c r="B7" s="39" t="s">
        <v>142</v>
      </c>
      <c r="C7" s="39"/>
      <c r="D7" s="67">
        <v>18315129.210000001</v>
      </c>
      <c r="E7" s="67"/>
      <c r="F7" s="67">
        <v>32719741.469999999</v>
      </c>
      <c r="G7" s="39"/>
    </row>
    <row r="8" spans="1:11" ht="21" x14ac:dyDescent="0.35">
      <c r="A8" s="39"/>
      <c r="B8" s="39" t="s">
        <v>327</v>
      </c>
      <c r="C8" s="39"/>
      <c r="D8" s="67">
        <v>1279687.55</v>
      </c>
      <c r="E8" s="67"/>
      <c r="F8" s="67">
        <v>1314440.01</v>
      </c>
      <c r="G8" s="39"/>
    </row>
    <row r="9" spans="1:11" ht="21" x14ac:dyDescent="0.35">
      <c r="A9" s="39"/>
      <c r="B9" s="39" t="s">
        <v>328</v>
      </c>
      <c r="C9" s="39"/>
      <c r="D9" s="67">
        <v>1409684.34</v>
      </c>
      <c r="E9" s="67"/>
      <c r="F9" s="67">
        <v>880042.23</v>
      </c>
      <c r="G9" s="39"/>
    </row>
    <row r="10" spans="1:11" ht="21" x14ac:dyDescent="0.35">
      <c r="A10" s="39"/>
      <c r="B10" s="39" t="s">
        <v>329</v>
      </c>
      <c r="C10" s="39"/>
      <c r="D10" s="67">
        <v>3701320.27</v>
      </c>
      <c r="E10" s="67"/>
      <c r="F10" s="230">
        <v>0</v>
      </c>
      <c r="G10" s="39"/>
    </row>
    <row r="11" spans="1:11" ht="21" x14ac:dyDescent="0.35">
      <c r="A11" s="39"/>
      <c r="B11" s="39" t="s">
        <v>330</v>
      </c>
      <c r="C11" s="202"/>
      <c r="D11" s="146">
        <v>37056662.619999997</v>
      </c>
      <c r="E11" s="67"/>
      <c r="F11" s="146">
        <v>26452280.620000001</v>
      </c>
      <c r="G11" s="39"/>
    </row>
    <row r="12" spans="1:11" ht="21.75" thickBot="1" x14ac:dyDescent="0.4">
      <c r="A12" s="39"/>
      <c r="B12" s="40" t="s">
        <v>26</v>
      </c>
      <c r="C12" s="39"/>
      <c r="D12" s="147">
        <f>SUM(D7:D11)</f>
        <v>61762483.989999995</v>
      </c>
      <c r="E12" s="73"/>
      <c r="F12" s="147">
        <f>SUM(F7:F11)</f>
        <v>61366504.329999998</v>
      </c>
      <c r="G12" s="39"/>
    </row>
    <row r="13" spans="1:11" ht="21.75" thickTop="1" x14ac:dyDescent="0.35">
      <c r="A13" s="39"/>
      <c r="B13" s="39"/>
      <c r="C13" s="39"/>
      <c r="D13" s="39"/>
      <c r="E13" s="39"/>
      <c r="F13" s="39"/>
      <c r="G13" s="39"/>
    </row>
    <row r="14" spans="1:11" ht="21" x14ac:dyDescent="0.35">
      <c r="A14" s="40" t="s">
        <v>138</v>
      </c>
      <c r="B14" s="39"/>
      <c r="C14" s="39"/>
      <c r="D14" s="207">
        <v>2561</v>
      </c>
      <c r="E14" s="207"/>
      <c r="F14" s="207">
        <v>2560</v>
      </c>
      <c r="G14" s="39"/>
    </row>
    <row r="15" spans="1:11" ht="21" x14ac:dyDescent="0.35">
      <c r="A15" s="39"/>
      <c r="B15" s="39" t="s">
        <v>28</v>
      </c>
      <c r="C15" s="39"/>
      <c r="D15" s="230">
        <v>0</v>
      </c>
      <c r="E15" s="67"/>
      <c r="F15" s="67">
        <v>847042.15</v>
      </c>
      <c r="G15" s="39"/>
    </row>
    <row r="16" spans="1:11" ht="21.75" thickBot="1" x14ac:dyDescent="0.4">
      <c r="A16" s="39"/>
      <c r="B16" s="40" t="s">
        <v>26</v>
      </c>
      <c r="C16" s="39"/>
      <c r="D16" s="231">
        <v>0</v>
      </c>
      <c r="E16" s="73"/>
      <c r="F16" s="72">
        <f>SUM(F15)</f>
        <v>847042.15</v>
      </c>
      <c r="G16" s="39"/>
    </row>
    <row r="17" ht="19.5" thickTop="1" x14ac:dyDescent="0.3"/>
  </sheetData>
  <mergeCells count="3">
    <mergeCell ref="A1:G1"/>
    <mergeCell ref="A2:G2"/>
    <mergeCell ref="A3:G3"/>
  </mergeCells>
  <pageMargins left="0.98425196850393704" right="0.15748031496062992" top="0.78740157480314965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3" sqref="E13"/>
    </sheetView>
  </sheetViews>
  <sheetFormatPr defaultRowHeight="14.25" x14ac:dyDescent="0.2"/>
  <cols>
    <col min="1" max="1" width="18.875" customWidth="1"/>
    <col min="2" max="7" width="9.75" customWidth="1"/>
  </cols>
  <sheetData>
    <row r="1" spans="1:10" ht="21" x14ac:dyDescent="0.35">
      <c r="A1" s="234" t="s">
        <v>141</v>
      </c>
      <c r="B1" s="234"/>
      <c r="C1" s="234"/>
      <c r="D1" s="234"/>
      <c r="E1" s="234"/>
      <c r="F1" s="234"/>
      <c r="G1" s="234"/>
      <c r="H1" s="65"/>
      <c r="I1" s="65"/>
      <c r="J1" s="65"/>
    </row>
    <row r="2" spans="1:10" ht="21" x14ac:dyDescent="0.35">
      <c r="A2" s="234" t="s">
        <v>24</v>
      </c>
      <c r="B2" s="234"/>
      <c r="C2" s="234"/>
      <c r="D2" s="234"/>
      <c r="E2" s="234"/>
      <c r="F2" s="234"/>
      <c r="G2" s="234"/>
      <c r="H2" s="65"/>
      <c r="I2" s="65"/>
      <c r="J2" s="65"/>
    </row>
    <row r="3" spans="1:10" ht="21" x14ac:dyDescent="0.35">
      <c r="A3" s="234" t="s">
        <v>32</v>
      </c>
      <c r="B3" s="234"/>
      <c r="C3" s="234"/>
      <c r="D3" s="234"/>
      <c r="E3" s="234"/>
      <c r="F3" s="234"/>
      <c r="G3" s="234"/>
      <c r="H3" s="65"/>
      <c r="I3" s="65"/>
      <c r="J3" s="65"/>
    </row>
    <row r="4" spans="1:10" ht="21" x14ac:dyDescent="0.35">
      <c r="A4" s="39"/>
      <c r="B4" s="39"/>
      <c r="C4" s="39"/>
      <c r="D4" s="39"/>
      <c r="E4" s="39"/>
      <c r="F4" s="39"/>
      <c r="G4" s="39"/>
      <c r="H4" s="39"/>
    </row>
    <row r="5" spans="1:10" ht="21" x14ac:dyDescent="0.35">
      <c r="A5" s="40" t="s">
        <v>137</v>
      </c>
      <c r="B5" s="39"/>
      <c r="C5" s="39"/>
      <c r="D5" s="39"/>
      <c r="E5" s="39"/>
      <c r="F5" s="39"/>
      <c r="G5" s="39"/>
      <c r="H5" s="39"/>
    </row>
    <row r="6" spans="1:10" ht="13.5" customHeight="1" x14ac:dyDescent="0.35">
      <c r="A6" s="39"/>
      <c r="B6" s="39"/>
      <c r="C6" s="39"/>
      <c r="D6" s="39"/>
      <c r="E6" s="39"/>
      <c r="F6" s="39"/>
      <c r="G6" s="39"/>
      <c r="H6" s="39"/>
    </row>
    <row r="7" spans="1:10" ht="21" x14ac:dyDescent="0.35">
      <c r="A7" s="239" t="s">
        <v>69</v>
      </c>
      <c r="B7" s="241">
        <v>2561</v>
      </c>
      <c r="C7" s="242"/>
      <c r="D7" s="243"/>
      <c r="E7" s="241">
        <v>2560</v>
      </c>
      <c r="F7" s="242"/>
      <c r="G7" s="243"/>
      <c r="H7" s="39"/>
    </row>
    <row r="8" spans="1:10" ht="21" x14ac:dyDescent="0.35">
      <c r="A8" s="240"/>
      <c r="B8" s="118" t="s">
        <v>70</v>
      </c>
      <c r="C8" s="118" t="s">
        <v>71</v>
      </c>
      <c r="D8" s="118" t="s">
        <v>42</v>
      </c>
      <c r="E8" s="118" t="s">
        <v>70</v>
      </c>
      <c r="F8" s="118" t="s">
        <v>71</v>
      </c>
      <c r="G8" s="118" t="s">
        <v>42</v>
      </c>
      <c r="H8" s="39"/>
    </row>
    <row r="9" spans="1:10" ht="33" customHeight="1" x14ac:dyDescent="0.35">
      <c r="A9" s="66" t="s">
        <v>23</v>
      </c>
      <c r="B9" s="66">
        <v>2561</v>
      </c>
      <c r="C9" s="66">
        <v>151</v>
      </c>
      <c r="D9" s="68">
        <v>5740.58</v>
      </c>
      <c r="E9" s="68">
        <v>0</v>
      </c>
      <c r="F9" s="68">
        <v>0</v>
      </c>
      <c r="G9" s="68">
        <v>0</v>
      </c>
      <c r="H9" s="39"/>
    </row>
    <row r="10" spans="1:10" ht="21" x14ac:dyDescent="0.35">
      <c r="A10" s="237" t="s">
        <v>72</v>
      </c>
      <c r="B10" s="237"/>
      <c r="C10" s="118">
        <v>151</v>
      </c>
      <c r="D10" s="133">
        <f>+D9</f>
        <v>5740.58</v>
      </c>
      <c r="E10" s="134"/>
      <c r="F10" s="133">
        <v>0</v>
      </c>
      <c r="G10" s="133">
        <v>0</v>
      </c>
      <c r="H10" s="39"/>
    </row>
    <row r="11" spans="1:10" ht="21" x14ac:dyDescent="0.35">
      <c r="A11" s="39"/>
      <c r="B11" s="39"/>
      <c r="C11" s="39"/>
      <c r="D11" s="39"/>
      <c r="E11" s="39"/>
      <c r="F11" s="39"/>
      <c r="G11" s="39"/>
      <c r="H11" s="39"/>
    </row>
    <row r="12" spans="1:10" ht="21" x14ac:dyDescent="0.35">
      <c r="A12" s="39"/>
      <c r="B12" s="39"/>
      <c r="C12" s="39"/>
      <c r="D12" s="39"/>
      <c r="E12" s="39"/>
      <c r="F12" s="39"/>
      <c r="G12" s="39"/>
      <c r="H12" s="39"/>
    </row>
    <row r="13" spans="1:10" ht="21" x14ac:dyDescent="0.35">
      <c r="A13" s="39"/>
      <c r="B13" s="39"/>
      <c r="C13" s="39"/>
      <c r="D13" s="39"/>
      <c r="E13" s="39"/>
      <c r="F13" s="39"/>
      <c r="G13" s="39"/>
      <c r="H13" s="39"/>
    </row>
    <row r="14" spans="1:10" ht="21" x14ac:dyDescent="0.35">
      <c r="A14" s="39"/>
      <c r="B14" s="39"/>
      <c r="C14" s="39"/>
      <c r="D14" s="39"/>
      <c r="E14" s="39"/>
      <c r="F14" s="39"/>
      <c r="G14" s="39"/>
      <c r="H14" s="39"/>
    </row>
    <row r="15" spans="1:10" ht="21" x14ac:dyDescent="0.35">
      <c r="A15" s="39"/>
      <c r="B15" s="39"/>
      <c r="C15" s="39"/>
      <c r="D15" s="39"/>
      <c r="E15" s="39"/>
      <c r="F15" s="39"/>
      <c r="G15" s="39"/>
      <c r="H15" s="39"/>
    </row>
    <row r="16" spans="1:10" ht="21" x14ac:dyDescent="0.35">
      <c r="A16" s="39"/>
      <c r="B16" s="39"/>
      <c r="C16" s="39"/>
      <c r="D16" s="39"/>
      <c r="E16" s="39"/>
      <c r="F16" s="39"/>
      <c r="G16" s="39"/>
      <c r="H16" s="39"/>
    </row>
    <row r="17" spans="1:8" ht="21" x14ac:dyDescent="0.35">
      <c r="A17" s="39"/>
      <c r="B17" s="39"/>
      <c r="C17" s="39"/>
      <c r="D17" s="39"/>
      <c r="E17" s="39"/>
      <c r="F17" s="39"/>
      <c r="G17" s="39"/>
      <c r="H17" s="39"/>
    </row>
    <row r="18" spans="1:8" ht="21" x14ac:dyDescent="0.35">
      <c r="A18" s="39"/>
      <c r="B18" s="39"/>
      <c r="C18" s="39"/>
      <c r="D18" s="39"/>
      <c r="E18" s="39"/>
      <c r="F18" s="39"/>
      <c r="G18" s="39"/>
      <c r="H18" s="39"/>
    </row>
    <row r="19" spans="1:8" ht="21" x14ac:dyDescent="0.35">
      <c r="A19" s="39"/>
      <c r="B19" s="39"/>
      <c r="C19" s="39"/>
      <c r="D19" s="39"/>
      <c r="E19" s="39"/>
      <c r="F19" s="39"/>
      <c r="G19" s="39"/>
      <c r="H19" s="39"/>
    </row>
    <row r="20" spans="1:8" ht="21" x14ac:dyDescent="0.35">
      <c r="A20" s="39"/>
      <c r="B20" s="39"/>
      <c r="C20" s="39"/>
      <c r="D20" s="39"/>
      <c r="E20" s="39"/>
      <c r="F20" s="39"/>
      <c r="G20" s="39"/>
      <c r="H20" s="39"/>
    </row>
    <row r="21" spans="1:8" ht="21" x14ac:dyDescent="0.35">
      <c r="A21" s="39"/>
      <c r="B21" s="39"/>
      <c r="C21" s="39"/>
      <c r="D21" s="39"/>
      <c r="E21" s="39"/>
      <c r="F21" s="39"/>
      <c r="G21" s="39"/>
      <c r="H21" s="39"/>
    </row>
    <row r="22" spans="1:8" ht="21" x14ac:dyDescent="0.35">
      <c r="A22" s="39"/>
      <c r="B22" s="39"/>
      <c r="C22" s="39"/>
      <c r="D22" s="39"/>
      <c r="E22" s="39"/>
      <c r="F22" s="39"/>
      <c r="G22" s="39"/>
      <c r="H22" s="39"/>
    </row>
    <row r="23" spans="1:8" ht="21" x14ac:dyDescent="0.35">
      <c r="A23" s="39"/>
      <c r="B23" s="39"/>
      <c r="C23" s="39"/>
      <c r="D23" s="39"/>
      <c r="E23" s="39"/>
      <c r="F23" s="39"/>
      <c r="G23" s="39"/>
      <c r="H23" s="39"/>
    </row>
    <row r="24" spans="1:8" ht="21" x14ac:dyDescent="0.35">
      <c r="A24" s="39"/>
      <c r="B24" s="39"/>
      <c r="C24" s="39"/>
      <c r="D24" s="39"/>
      <c r="E24" s="39"/>
      <c r="F24" s="39"/>
      <c r="G24" s="39"/>
      <c r="H24" s="39"/>
    </row>
    <row r="25" spans="1:8" ht="21" x14ac:dyDescent="0.35">
      <c r="A25" s="39"/>
      <c r="B25" s="39"/>
      <c r="C25" s="39"/>
      <c r="D25" s="39"/>
      <c r="E25" s="39"/>
      <c r="F25" s="39"/>
      <c r="G25" s="39"/>
      <c r="H25" s="39"/>
    </row>
    <row r="26" spans="1:8" ht="21" x14ac:dyDescent="0.35">
      <c r="A26" s="39"/>
      <c r="B26" s="39"/>
      <c r="C26" s="39"/>
      <c r="D26" s="39"/>
      <c r="E26" s="39"/>
      <c r="F26" s="39"/>
      <c r="G26" s="39"/>
      <c r="H26" s="39"/>
    </row>
    <row r="27" spans="1:8" ht="21" x14ac:dyDescent="0.35">
      <c r="A27" s="39"/>
      <c r="B27" s="39"/>
      <c r="C27" s="39"/>
      <c r="D27" s="39"/>
      <c r="E27" s="39"/>
      <c r="F27" s="39"/>
      <c r="G27" s="39"/>
      <c r="H27" s="39"/>
    </row>
  </sheetData>
  <mergeCells count="7">
    <mergeCell ref="B7:D7"/>
    <mergeCell ref="E7:G7"/>
    <mergeCell ref="A7:A8"/>
    <mergeCell ref="A10:B10"/>
    <mergeCell ref="A1:G1"/>
    <mergeCell ref="A2:G2"/>
    <mergeCell ref="A3:G3"/>
  </mergeCells>
  <pageMargins left="0.98425196850393704" right="0.70866141732283472" top="0.78740157480314965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9" zoomScaleNormal="100" workbookViewId="0">
      <selection activeCell="E6" sqref="E6"/>
    </sheetView>
  </sheetViews>
  <sheetFormatPr defaultRowHeight="21" x14ac:dyDescent="0.35"/>
  <cols>
    <col min="1" max="1" width="5.875" style="39" customWidth="1"/>
    <col min="2" max="2" width="20.625" style="39" customWidth="1"/>
    <col min="3" max="3" width="44.25" style="39" bestFit="1" customWidth="1"/>
    <col min="4" max="4" width="13.375" style="39" customWidth="1"/>
    <col min="5" max="5" width="13.75" style="39" customWidth="1"/>
    <col min="6" max="16384" width="9" style="39"/>
  </cols>
  <sheetData>
    <row r="1" spans="1:8" x14ac:dyDescent="0.35">
      <c r="A1" s="234" t="s">
        <v>141</v>
      </c>
      <c r="B1" s="234"/>
      <c r="C1" s="234"/>
      <c r="D1" s="234"/>
      <c r="E1" s="65"/>
      <c r="F1" s="65"/>
      <c r="G1" s="65"/>
      <c r="H1" s="65"/>
    </row>
    <row r="2" spans="1:8" x14ac:dyDescent="0.35">
      <c r="A2" s="235" t="s">
        <v>24</v>
      </c>
      <c r="B2" s="235"/>
      <c r="C2" s="235"/>
      <c r="D2" s="235"/>
      <c r="E2" s="71"/>
      <c r="F2" s="71"/>
      <c r="G2" s="71"/>
      <c r="H2" s="65"/>
    </row>
    <row r="3" spans="1:8" x14ac:dyDescent="0.35">
      <c r="A3" s="234" t="s">
        <v>331</v>
      </c>
      <c r="B3" s="234"/>
      <c r="C3" s="234"/>
      <c r="D3" s="234"/>
      <c r="E3" s="65"/>
      <c r="F3" s="65"/>
      <c r="G3" s="65"/>
      <c r="H3" s="65"/>
    </row>
    <row r="4" spans="1:8" ht="11.25" customHeight="1" x14ac:dyDescent="0.35"/>
    <row r="5" spans="1:8" x14ac:dyDescent="0.35">
      <c r="B5" s="40" t="s">
        <v>73</v>
      </c>
    </row>
    <row r="6" spans="1:8" x14ac:dyDescent="0.35">
      <c r="B6" s="40" t="s">
        <v>97</v>
      </c>
      <c r="C6" s="40"/>
    </row>
    <row r="7" spans="1:8" x14ac:dyDescent="0.35">
      <c r="B7" s="84" t="s">
        <v>74</v>
      </c>
      <c r="C7" s="84" t="s">
        <v>75</v>
      </c>
      <c r="D7" s="84" t="s">
        <v>42</v>
      </c>
      <c r="E7" s="40"/>
    </row>
    <row r="8" spans="1:8" x14ac:dyDescent="0.35">
      <c r="B8" s="69" t="s">
        <v>143</v>
      </c>
      <c r="C8" s="69" t="s">
        <v>196</v>
      </c>
      <c r="D8" s="70">
        <v>5630</v>
      </c>
    </row>
    <row r="9" spans="1:8" x14ac:dyDescent="0.35">
      <c r="B9" s="69" t="s">
        <v>144</v>
      </c>
      <c r="C9" s="69" t="s">
        <v>197</v>
      </c>
      <c r="D9" s="70">
        <v>26490</v>
      </c>
    </row>
    <row r="10" spans="1:8" x14ac:dyDescent="0.35">
      <c r="B10" s="69" t="s">
        <v>145</v>
      </c>
      <c r="C10" s="69" t="s">
        <v>198</v>
      </c>
      <c r="D10" s="70">
        <v>30000</v>
      </c>
    </row>
    <row r="11" spans="1:8" x14ac:dyDescent="0.35">
      <c r="B11" s="69" t="s">
        <v>146</v>
      </c>
      <c r="C11" s="69" t="s">
        <v>199</v>
      </c>
      <c r="D11" s="70">
        <v>20000</v>
      </c>
    </row>
    <row r="12" spans="1:8" x14ac:dyDescent="0.35">
      <c r="B12" s="69" t="s">
        <v>147</v>
      </c>
      <c r="C12" s="69" t="s">
        <v>200</v>
      </c>
      <c r="D12" s="70">
        <v>50000</v>
      </c>
      <c r="F12" s="39" t="s">
        <v>52</v>
      </c>
    </row>
    <row r="13" spans="1:8" x14ac:dyDescent="0.35">
      <c r="B13" s="237" t="s">
        <v>26</v>
      </c>
      <c r="C13" s="237"/>
      <c r="D13" s="85">
        <f>SUM(D8:D12)</f>
        <v>132120</v>
      </c>
    </row>
    <row r="16" spans="1:8" x14ac:dyDescent="0.35">
      <c r="B16" s="40" t="s">
        <v>79</v>
      </c>
    </row>
    <row r="17" spans="2:4" x14ac:dyDescent="0.35">
      <c r="B17" s="84" t="s">
        <v>74</v>
      </c>
      <c r="C17" s="84" t="s">
        <v>75</v>
      </c>
      <c r="D17" s="84" t="s">
        <v>42</v>
      </c>
    </row>
    <row r="18" spans="2:4" x14ac:dyDescent="0.35">
      <c r="B18" s="69" t="s">
        <v>143</v>
      </c>
      <c r="C18" s="69" t="s">
        <v>196</v>
      </c>
      <c r="D18" s="70">
        <v>5630</v>
      </c>
    </row>
    <row r="19" spans="2:4" x14ac:dyDescent="0.35">
      <c r="B19" s="69" t="s">
        <v>144</v>
      </c>
      <c r="C19" s="69" t="s">
        <v>197</v>
      </c>
      <c r="D19" s="70">
        <v>26490</v>
      </c>
    </row>
    <row r="20" spans="2:4" x14ac:dyDescent="0.35">
      <c r="B20" s="69" t="s">
        <v>145</v>
      </c>
      <c r="C20" s="69" t="s">
        <v>198</v>
      </c>
      <c r="D20" s="70">
        <v>30000</v>
      </c>
    </row>
    <row r="21" spans="2:4" x14ac:dyDescent="0.35">
      <c r="B21" s="69" t="s">
        <v>146</v>
      </c>
      <c r="C21" s="69" t="s">
        <v>199</v>
      </c>
      <c r="D21" s="70">
        <v>30000</v>
      </c>
    </row>
    <row r="22" spans="2:4" x14ac:dyDescent="0.35">
      <c r="B22" s="237" t="s">
        <v>26</v>
      </c>
      <c r="C22" s="237"/>
      <c r="D22" s="85">
        <f>SUM(D18:D21)</f>
        <v>92120</v>
      </c>
    </row>
  </sheetData>
  <mergeCells count="5">
    <mergeCell ref="B13:C13"/>
    <mergeCell ref="B22:C22"/>
    <mergeCell ref="A1:D1"/>
    <mergeCell ref="A2:D2"/>
    <mergeCell ref="A3:D3"/>
  </mergeCells>
  <pageMargins left="0.98425196850393704" right="0.11811023622047245" top="0.78740157480314965" bottom="1.496062992125984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E13" sqref="E13"/>
    </sheetView>
  </sheetViews>
  <sheetFormatPr defaultRowHeight="18.75" x14ac:dyDescent="0.3"/>
  <cols>
    <col min="1" max="1" width="10.625" customWidth="1"/>
    <col min="3" max="3" width="22" customWidth="1"/>
    <col min="4" max="4" width="11" style="27" customWidth="1"/>
    <col min="5" max="5" width="3.25" customWidth="1"/>
    <col min="6" max="6" width="11" customWidth="1"/>
  </cols>
  <sheetData>
    <row r="1" spans="1:7" ht="21" x14ac:dyDescent="0.35">
      <c r="A1" s="235" t="s">
        <v>141</v>
      </c>
      <c r="B1" s="235"/>
      <c r="C1" s="235"/>
      <c r="D1" s="235"/>
      <c r="E1" s="235"/>
      <c r="F1" s="235"/>
      <c r="G1" s="235"/>
    </row>
    <row r="2" spans="1:7" ht="21" x14ac:dyDescent="0.35">
      <c r="A2" s="235" t="s">
        <v>24</v>
      </c>
      <c r="B2" s="235"/>
      <c r="C2" s="235"/>
      <c r="D2" s="235"/>
      <c r="E2" s="235"/>
      <c r="F2" s="235"/>
      <c r="G2" s="235"/>
    </row>
    <row r="3" spans="1:7" ht="21" x14ac:dyDescent="0.35">
      <c r="A3" s="235" t="s">
        <v>27</v>
      </c>
      <c r="B3" s="235"/>
      <c r="C3" s="235"/>
      <c r="D3" s="235"/>
      <c r="E3" s="235"/>
      <c r="F3" s="235"/>
      <c r="G3" s="235"/>
    </row>
    <row r="5" spans="1:7" ht="21" x14ac:dyDescent="0.35">
      <c r="A5" s="40" t="s">
        <v>68</v>
      </c>
      <c r="B5" s="39"/>
      <c r="C5" s="39"/>
      <c r="D5" s="42">
        <v>2561</v>
      </c>
      <c r="E5" s="42"/>
      <c r="F5" s="42">
        <v>2560</v>
      </c>
    </row>
    <row r="6" spans="1:7" ht="21" x14ac:dyDescent="0.35">
      <c r="A6" s="39"/>
      <c r="B6" s="39" t="s">
        <v>148</v>
      </c>
      <c r="C6" s="39"/>
      <c r="D6" s="230">
        <v>0</v>
      </c>
      <c r="E6" s="67"/>
      <c r="F6" s="67">
        <v>9</v>
      </c>
    </row>
    <row r="7" spans="1:7" ht="21.75" thickBot="1" x14ac:dyDescent="0.4">
      <c r="A7" s="39"/>
      <c r="B7" s="40" t="s">
        <v>26</v>
      </c>
      <c r="C7" s="39"/>
      <c r="D7" s="232">
        <f>SUM(D6)</f>
        <v>0</v>
      </c>
      <c r="E7" s="73"/>
      <c r="F7" s="72">
        <f>SUM(F6)</f>
        <v>9</v>
      </c>
    </row>
    <row r="8" spans="1:7" ht="21.75" thickTop="1" x14ac:dyDescent="0.35">
      <c r="A8" s="74"/>
      <c r="B8" s="74"/>
      <c r="C8" s="74"/>
      <c r="D8" s="39"/>
      <c r="E8" s="74"/>
      <c r="F8" s="74"/>
    </row>
    <row r="10" spans="1:7" x14ac:dyDescent="0.3">
      <c r="A10" s="43"/>
      <c r="B10" s="44"/>
      <c r="C10" s="44"/>
      <c r="D10" s="45"/>
      <c r="E10" s="45"/>
      <c r="F10" s="45"/>
    </row>
    <row r="11" spans="1:7" x14ac:dyDescent="0.3">
      <c r="A11" s="29"/>
      <c r="B11" s="31"/>
      <c r="C11" s="31"/>
      <c r="D11" s="41"/>
      <c r="E11" s="41"/>
      <c r="F11" s="41"/>
    </row>
    <row r="12" spans="1:7" x14ac:dyDescent="0.3">
      <c r="A12" s="31"/>
      <c r="B12" s="31"/>
      <c r="C12" s="31"/>
      <c r="D12" s="30"/>
      <c r="E12" s="30"/>
      <c r="F12" s="30"/>
    </row>
    <row r="13" spans="1:7" x14ac:dyDescent="0.3">
      <c r="A13" s="31"/>
      <c r="B13" s="29"/>
      <c r="C13" s="31"/>
      <c r="D13" s="47"/>
      <c r="E13" s="47"/>
      <c r="F13" s="47"/>
    </row>
    <row r="14" spans="1:7" x14ac:dyDescent="0.3">
      <c r="A14" s="44"/>
      <c r="B14" s="46"/>
      <c r="C14" s="44"/>
      <c r="D14" s="48"/>
      <c r="E14" s="44"/>
      <c r="F14" s="30"/>
    </row>
    <row r="15" spans="1:7" x14ac:dyDescent="0.3">
      <c r="A15" s="44"/>
      <c r="B15" s="46"/>
      <c r="C15" s="44"/>
      <c r="D15" s="48"/>
      <c r="E15" s="44"/>
      <c r="F15" s="30"/>
    </row>
    <row r="16" spans="1:7" x14ac:dyDescent="0.3">
      <c r="A16" s="44"/>
      <c r="B16" s="46"/>
      <c r="C16" s="44"/>
      <c r="D16" s="48"/>
      <c r="E16" s="44"/>
      <c r="F16" s="30"/>
    </row>
    <row r="17" spans="1:6" x14ac:dyDescent="0.3">
      <c r="A17" s="44"/>
      <c r="B17" s="46"/>
      <c r="C17" s="44"/>
      <c r="D17" s="48"/>
      <c r="E17" s="44"/>
      <c r="F17" s="30"/>
    </row>
    <row r="18" spans="1:6" x14ac:dyDescent="0.3">
      <c r="A18" s="44"/>
      <c r="B18" s="46"/>
      <c r="C18" s="44"/>
      <c r="D18" s="48"/>
      <c r="E18" s="44"/>
      <c r="F18" s="30"/>
    </row>
    <row r="19" spans="1:6" x14ac:dyDescent="0.3">
      <c r="A19" s="44"/>
      <c r="B19" s="46"/>
      <c r="C19" s="44"/>
      <c r="D19" s="48"/>
      <c r="E19" s="44"/>
      <c r="F19" s="30"/>
    </row>
    <row r="20" spans="1:6" x14ac:dyDescent="0.3">
      <c r="A20" s="44"/>
      <c r="B20" s="46"/>
      <c r="C20" s="44"/>
      <c r="D20" s="11"/>
      <c r="E20" s="44"/>
      <c r="F20" s="30"/>
    </row>
    <row r="21" spans="1:6" x14ac:dyDescent="0.3">
      <c r="A21" s="44"/>
      <c r="B21" s="46"/>
      <c r="C21" s="44"/>
      <c r="D21" s="48"/>
      <c r="E21" s="44"/>
      <c r="F21" s="30"/>
    </row>
    <row r="22" spans="1:6" x14ac:dyDescent="0.3">
      <c r="A22" s="44"/>
      <c r="B22" s="46"/>
      <c r="C22" s="44"/>
      <c r="D22" s="11"/>
      <c r="E22" s="44"/>
      <c r="F22" s="30"/>
    </row>
    <row r="23" spans="1:6" x14ac:dyDescent="0.3">
      <c r="A23" s="44"/>
      <c r="B23" s="46"/>
      <c r="C23" s="44"/>
      <c r="D23" s="11"/>
      <c r="E23" s="44"/>
      <c r="F23" s="30"/>
    </row>
    <row r="24" spans="1:6" x14ac:dyDescent="0.3">
      <c r="A24" s="44"/>
      <c r="B24" s="44"/>
      <c r="C24" s="44"/>
      <c r="D24" s="46"/>
      <c r="E24" s="44"/>
      <c r="F24" s="44"/>
    </row>
    <row r="25" spans="1:6" x14ac:dyDescent="0.3">
      <c r="A25" s="44"/>
      <c r="B25" s="43"/>
      <c r="C25" s="44"/>
      <c r="D25" s="49"/>
      <c r="E25" s="44"/>
      <c r="F25" s="49"/>
    </row>
    <row r="26" spans="1:6" x14ac:dyDescent="0.3">
      <c r="A26" s="44"/>
      <c r="B26" s="44"/>
      <c r="C26" s="44"/>
      <c r="D26" s="46"/>
      <c r="E26" s="44"/>
      <c r="F26" s="44"/>
    </row>
  </sheetData>
  <mergeCells count="3">
    <mergeCell ref="A1:G1"/>
    <mergeCell ref="A2:G2"/>
    <mergeCell ref="A3:G3"/>
  </mergeCells>
  <pageMargins left="0.98425196850393704" right="0.70866141732283472" top="0.78740157480314965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D8" sqref="D8"/>
    </sheetView>
  </sheetViews>
  <sheetFormatPr defaultColWidth="13.25" defaultRowHeight="21" x14ac:dyDescent="0.35"/>
  <cols>
    <col min="1" max="1" width="11.5" style="108" customWidth="1"/>
    <col min="2" max="2" width="18.875" style="108" bestFit="1" customWidth="1"/>
    <col min="3" max="3" width="19.75" style="109" customWidth="1"/>
    <col min="4" max="4" width="16.75" style="109" customWidth="1"/>
    <col min="5" max="5" width="22.625" style="109" customWidth="1"/>
    <col min="6" max="6" width="40.25" style="110" customWidth="1"/>
    <col min="7" max="7" width="14.875" style="111" customWidth="1"/>
    <col min="8" max="16384" width="13.25" style="93"/>
  </cols>
  <sheetData>
    <row r="1" spans="1:19" x14ac:dyDescent="0.35">
      <c r="A1" s="235" t="s">
        <v>141</v>
      </c>
      <c r="B1" s="235"/>
      <c r="C1" s="235"/>
      <c r="D1" s="235"/>
      <c r="E1" s="235"/>
      <c r="F1" s="235"/>
      <c r="G1" s="235"/>
    </row>
    <row r="2" spans="1:19" x14ac:dyDescent="0.35">
      <c r="A2" s="235" t="s">
        <v>24</v>
      </c>
      <c r="B2" s="235"/>
      <c r="C2" s="235"/>
      <c r="D2" s="235"/>
      <c r="E2" s="235"/>
      <c r="F2" s="235"/>
      <c r="G2" s="235"/>
    </row>
    <row r="3" spans="1:19" x14ac:dyDescent="0.35">
      <c r="A3" s="235" t="s">
        <v>32</v>
      </c>
      <c r="B3" s="235"/>
      <c r="C3" s="235"/>
      <c r="D3" s="235"/>
      <c r="E3" s="235"/>
      <c r="F3" s="235"/>
      <c r="G3" s="235"/>
    </row>
    <row r="4" spans="1:19" s="104" customFormat="1" ht="24" customHeight="1" x14ac:dyDescent="0.35">
      <c r="A4" s="244" t="s">
        <v>96</v>
      </c>
      <c r="B4" s="244"/>
      <c r="C4" s="244"/>
      <c r="D4" s="244"/>
      <c r="E4" s="244"/>
      <c r="F4" s="244"/>
      <c r="G4" s="92"/>
    </row>
    <row r="5" spans="1:19" s="104" customFormat="1" ht="24" customHeight="1" x14ac:dyDescent="0.35">
      <c r="A5" s="112" t="s">
        <v>97</v>
      </c>
      <c r="B5" s="112"/>
      <c r="C5" s="112"/>
      <c r="D5" s="112"/>
      <c r="E5" s="112"/>
      <c r="F5" s="112"/>
      <c r="G5" s="92"/>
    </row>
    <row r="6" spans="1:19" s="97" customFormat="1" x14ac:dyDescent="0.35">
      <c r="A6" s="94" t="s">
        <v>98</v>
      </c>
      <c r="B6" s="94" t="s">
        <v>80</v>
      </c>
      <c r="C6" s="95" t="s">
        <v>81</v>
      </c>
      <c r="D6" s="95" t="s">
        <v>82</v>
      </c>
      <c r="E6" s="95" t="s">
        <v>83</v>
      </c>
      <c r="F6" s="94" t="s">
        <v>84</v>
      </c>
      <c r="G6" s="96" t="s">
        <v>42</v>
      </c>
    </row>
    <row r="7" spans="1:19" s="102" customFormat="1" x14ac:dyDescent="0.35">
      <c r="A7" s="98" t="s">
        <v>85</v>
      </c>
      <c r="B7" s="98" t="s">
        <v>95</v>
      </c>
      <c r="C7" s="99" t="s">
        <v>149</v>
      </c>
      <c r="D7" s="99" t="s">
        <v>95</v>
      </c>
      <c r="E7" s="105" t="s">
        <v>150</v>
      </c>
      <c r="F7" s="107" t="s">
        <v>150</v>
      </c>
      <c r="G7" s="101">
        <v>21992</v>
      </c>
    </row>
    <row r="8" spans="1:19" s="102" customFormat="1" ht="42" x14ac:dyDescent="0.35">
      <c r="A8" s="98" t="s">
        <v>85</v>
      </c>
      <c r="B8" s="98" t="s">
        <v>86</v>
      </c>
      <c r="C8" s="99" t="s">
        <v>86</v>
      </c>
      <c r="D8" s="99" t="s">
        <v>87</v>
      </c>
      <c r="E8" s="105" t="s">
        <v>88</v>
      </c>
      <c r="F8" s="113" t="s">
        <v>156</v>
      </c>
      <c r="G8" s="101">
        <v>794150</v>
      </c>
      <c r="H8" s="114"/>
    </row>
    <row r="9" spans="1:19" s="102" customFormat="1" x14ac:dyDescent="0.35">
      <c r="A9" s="98" t="s">
        <v>85</v>
      </c>
      <c r="B9" s="98" t="s">
        <v>151</v>
      </c>
      <c r="C9" s="99" t="s">
        <v>86</v>
      </c>
      <c r="D9" s="99" t="s">
        <v>94</v>
      </c>
      <c r="E9" s="105" t="s">
        <v>152</v>
      </c>
      <c r="F9" s="113" t="s">
        <v>158</v>
      </c>
      <c r="G9" s="101">
        <v>7200</v>
      </c>
    </row>
    <row r="10" spans="1:19" s="102" customFormat="1" ht="42" x14ac:dyDescent="0.35">
      <c r="A10" s="98" t="s">
        <v>85</v>
      </c>
      <c r="B10" s="98" t="s">
        <v>89</v>
      </c>
      <c r="C10" s="103" t="s">
        <v>153</v>
      </c>
      <c r="D10" s="99" t="s">
        <v>94</v>
      </c>
      <c r="E10" s="105" t="s">
        <v>152</v>
      </c>
      <c r="F10" s="113" t="s">
        <v>160</v>
      </c>
      <c r="G10" s="101">
        <v>9000</v>
      </c>
    </row>
    <row r="11" spans="1:19" s="102" customFormat="1" ht="42" x14ac:dyDescent="0.35">
      <c r="A11" s="98" t="s">
        <v>85</v>
      </c>
      <c r="B11" s="98" t="s">
        <v>89</v>
      </c>
      <c r="C11" s="103" t="s">
        <v>153</v>
      </c>
      <c r="D11" s="99" t="s">
        <v>94</v>
      </c>
      <c r="E11" s="105" t="s">
        <v>152</v>
      </c>
      <c r="F11" s="113" t="s">
        <v>160</v>
      </c>
      <c r="G11" s="101">
        <v>9000</v>
      </c>
    </row>
    <row r="12" spans="1:19" s="102" customFormat="1" ht="42" x14ac:dyDescent="0.35">
      <c r="A12" s="98" t="s">
        <v>85</v>
      </c>
      <c r="B12" s="98" t="s">
        <v>89</v>
      </c>
      <c r="C12" s="103" t="s">
        <v>153</v>
      </c>
      <c r="D12" s="99" t="s">
        <v>94</v>
      </c>
      <c r="E12" s="105" t="s">
        <v>152</v>
      </c>
      <c r="F12" s="113" t="s">
        <v>160</v>
      </c>
      <c r="G12" s="101">
        <v>9000</v>
      </c>
    </row>
    <row r="13" spans="1:19" s="102" customFormat="1" ht="42" x14ac:dyDescent="0.35">
      <c r="A13" s="98" t="s">
        <v>85</v>
      </c>
      <c r="B13" s="98" t="s">
        <v>89</v>
      </c>
      <c r="C13" s="103" t="s">
        <v>153</v>
      </c>
      <c r="D13" s="99" t="s">
        <v>94</v>
      </c>
      <c r="E13" s="105" t="s">
        <v>152</v>
      </c>
      <c r="F13" s="113" t="s">
        <v>160</v>
      </c>
      <c r="G13" s="101">
        <v>9000</v>
      </c>
    </row>
    <row r="14" spans="1:19" s="102" customFormat="1" ht="42" x14ac:dyDescent="0.35">
      <c r="A14" s="98" t="s">
        <v>85</v>
      </c>
      <c r="B14" s="98" t="s">
        <v>93</v>
      </c>
      <c r="C14" s="103" t="s">
        <v>154</v>
      </c>
      <c r="D14" s="99" t="s">
        <v>94</v>
      </c>
      <c r="E14" s="105" t="s">
        <v>152</v>
      </c>
      <c r="F14" s="106" t="s">
        <v>161</v>
      </c>
      <c r="G14" s="101">
        <v>9000</v>
      </c>
    </row>
    <row r="15" spans="1:19" s="102" customFormat="1" ht="42" x14ac:dyDescent="0.35">
      <c r="A15" s="98" t="s">
        <v>85</v>
      </c>
      <c r="B15" s="98" t="s">
        <v>91</v>
      </c>
      <c r="C15" s="103" t="s">
        <v>99</v>
      </c>
      <c r="D15" s="99" t="s">
        <v>94</v>
      </c>
      <c r="E15" s="105" t="s">
        <v>152</v>
      </c>
      <c r="F15" s="106" t="s">
        <v>161</v>
      </c>
      <c r="G15" s="101">
        <v>9000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</row>
    <row r="16" spans="1:19" s="102" customFormat="1" x14ac:dyDescent="0.35">
      <c r="A16" s="98" t="s">
        <v>85</v>
      </c>
      <c r="B16" s="98" t="s">
        <v>86</v>
      </c>
      <c r="C16" s="115" t="s">
        <v>86</v>
      </c>
      <c r="D16" s="116" t="s">
        <v>100</v>
      </c>
      <c r="E16" s="99" t="s">
        <v>47</v>
      </c>
      <c r="F16" s="106" t="s">
        <v>155</v>
      </c>
      <c r="G16" s="101">
        <v>847000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1:7" s="97" customFormat="1" x14ac:dyDescent="0.35">
      <c r="A17" s="245" t="s">
        <v>26</v>
      </c>
      <c r="B17" s="246"/>
      <c r="C17" s="246"/>
      <c r="D17" s="246"/>
      <c r="E17" s="246"/>
      <c r="F17" s="247"/>
      <c r="G17" s="96">
        <f>SUM(G7:G16)</f>
        <v>1724342</v>
      </c>
    </row>
  </sheetData>
  <mergeCells count="5">
    <mergeCell ref="A1:G1"/>
    <mergeCell ref="A2:G2"/>
    <mergeCell ref="A3:G3"/>
    <mergeCell ref="A4:F4"/>
    <mergeCell ref="A17:F17"/>
  </mergeCells>
  <pageMargins left="0.31496062992125984" right="0" top="0.74803149606299213" bottom="0.55118110236220474" header="0.31496062992125984" footer="0.31496062992125984"/>
  <pageSetup paperSize="9" scale="90" orientation="landscape" horizontalDpi="0" verticalDpi="0" r:id="rId1"/>
  <headerFooter differentFirst="1">
    <oddHeader>&amp;C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11" sqref="E11"/>
    </sheetView>
  </sheetViews>
  <sheetFormatPr defaultColWidth="13.25" defaultRowHeight="21" x14ac:dyDescent="0.35"/>
  <cols>
    <col min="1" max="1" width="10.375" style="108" customWidth="1"/>
    <col min="2" max="2" width="17.25" style="108" customWidth="1"/>
    <col min="3" max="3" width="19.75" style="109" customWidth="1"/>
    <col min="4" max="4" width="16.75" style="109" customWidth="1"/>
    <col min="5" max="5" width="21.25" style="109" customWidth="1"/>
    <col min="6" max="6" width="40.25" style="110" customWidth="1"/>
    <col min="7" max="7" width="14.875" style="111" customWidth="1"/>
    <col min="8" max="16384" width="13.25" style="93"/>
  </cols>
  <sheetData>
    <row r="1" spans="1:7" x14ac:dyDescent="0.35">
      <c r="A1" s="244" t="s">
        <v>79</v>
      </c>
      <c r="B1" s="244"/>
      <c r="C1" s="244"/>
      <c r="D1" s="244"/>
      <c r="E1" s="244"/>
      <c r="F1" s="244"/>
      <c r="G1" s="92"/>
    </row>
    <row r="2" spans="1:7" x14ac:dyDescent="0.35">
      <c r="A2" s="94" t="s">
        <v>98</v>
      </c>
      <c r="B2" s="94" t="s">
        <v>80</v>
      </c>
      <c r="C2" s="95" t="s">
        <v>81</v>
      </c>
      <c r="D2" s="95" t="s">
        <v>82</v>
      </c>
      <c r="E2" s="95" t="s">
        <v>83</v>
      </c>
      <c r="F2" s="94" t="s">
        <v>84</v>
      </c>
      <c r="G2" s="96" t="s">
        <v>42</v>
      </c>
    </row>
    <row r="3" spans="1:7" ht="42" x14ac:dyDescent="0.35">
      <c r="A3" s="98" t="s">
        <v>85</v>
      </c>
      <c r="B3" s="98" t="s">
        <v>86</v>
      </c>
      <c r="C3" s="99" t="s">
        <v>86</v>
      </c>
      <c r="D3" s="99" t="s">
        <v>94</v>
      </c>
      <c r="E3" s="103" t="s">
        <v>157</v>
      </c>
      <c r="F3" s="100" t="s">
        <v>158</v>
      </c>
      <c r="G3" s="101">
        <v>7200</v>
      </c>
    </row>
    <row r="4" spans="1:7" ht="42" x14ac:dyDescent="0.35">
      <c r="A4" s="98" t="s">
        <v>85</v>
      </c>
      <c r="B4" s="98" t="s">
        <v>89</v>
      </c>
      <c r="C4" s="103" t="s">
        <v>90</v>
      </c>
      <c r="D4" s="99" t="s">
        <v>94</v>
      </c>
      <c r="E4" s="103" t="s">
        <v>157</v>
      </c>
      <c r="F4" s="100" t="s">
        <v>159</v>
      </c>
      <c r="G4" s="101">
        <v>36000</v>
      </c>
    </row>
    <row r="5" spans="1:7" x14ac:dyDescent="0.35">
      <c r="A5" s="248" t="s">
        <v>26</v>
      </c>
      <c r="B5" s="248"/>
      <c r="C5" s="248"/>
      <c r="D5" s="248"/>
      <c r="E5" s="248"/>
      <c r="F5" s="248"/>
      <c r="G5" s="95">
        <f>SUM(G3:G4)</f>
        <v>43200</v>
      </c>
    </row>
  </sheetData>
  <mergeCells count="2">
    <mergeCell ref="A1:F1"/>
    <mergeCell ref="A5:F5"/>
  </mergeCells>
  <pageMargins left="0.31496062992125984" right="0" top="0.74803149606299213" bottom="0.55118110236220474" header="0.31496062992125984" footer="0.31496062992125984"/>
  <pageSetup paperSize="9" scale="95" orientation="landscape" horizontalDpi="0" verticalDpi="0" r:id="rId1"/>
  <headerFooter differentFirst="1">
    <oddHeader>&amp;C 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4</vt:i4>
      </vt:variant>
    </vt:vector>
  </HeadingPairs>
  <TitlesOfParts>
    <vt:vector size="19" baseType="lpstr">
      <vt:lpstr>งบแสดงฐานะ</vt:lpstr>
      <vt:lpstr>ข้อมูลทั่วไป</vt:lpstr>
      <vt:lpstr>หมายเหตุ2</vt:lpstr>
      <vt:lpstr>หมายเหตุ3 4</vt:lpstr>
      <vt:lpstr>หมายเหตุ5</vt:lpstr>
      <vt:lpstr>หมายเหตุ6</vt:lpstr>
      <vt:lpstr>หมายเหตุ7</vt:lpstr>
      <vt:lpstr>หมายเหตุ8</vt:lpstr>
      <vt:lpstr>หมายเหตุ8 (ปี60)</vt:lpstr>
      <vt:lpstr>หมายเหตุ9</vt:lpstr>
      <vt:lpstr>หมายเหตุ10</vt:lpstr>
      <vt:lpstr>รายละเอียดแนบท้ายหมายเหตุ 10 61</vt:lpstr>
      <vt:lpstr>รายละเอียดแนบท้ายหมายเหตุ 10 60</vt:lpstr>
      <vt:lpstr>งบแสดงผลการดำเนินงาน</vt:lpstr>
      <vt:lpstr>Sheet1</vt:lpstr>
      <vt:lpstr>'รายละเอียดแนบท้ายหมายเหตุ 10 60'!Print_Titles</vt:lpstr>
      <vt:lpstr>'รายละเอียดแนบท้ายหมายเหตุ 10 61'!Print_Titles</vt:lpstr>
      <vt:lpstr>หมายเหตุ8!Print_Titles</vt:lpstr>
      <vt:lpstr>'หมายเหตุ8 (ปี60)'!Print_Titles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Delta IT</cp:lastModifiedBy>
  <cp:lastPrinted>2018-12-20T04:17:49Z</cp:lastPrinted>
  <dcterms:created xsi:type="dcterms:W3CDTF">2018-12-01T04:37:39Z</dcterms:created>
  <dcterms:modified xsi:type="dcterms:W3CDTF">2019-06-28T04:01:55Z</dcterms:modified>
</cp:coreProperties>
</file>